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35"/>
  </bookViews>
  <sheets>
    <sheet name="附件4.项目库项目汇总表" sheetId="4" r:id="rId1"/>
  </sheets>
  <definedNames>
    <definedName name="_xlnm._FilterDatabase" localSheetId="0" hidden="1">附件4.项目库项目汇总表!$A$6:$T$59</definedName>
    <definedName name="_xlnm.Print_Titles" localSheetId="0">附件4.项目库项目汇总表!$2:$5</definedName>
  </definedNames>
  <calcPr calcId="144525"/>
</workbook>
</file>

<file path=xl/comments1.xml><?xml version="1.0" encoding="utf-8"?>
<comments xmlns="http://schemas.openxmlformats.org/spreadsheetml/2006/main">
  <authors>
    <author>Y</author>
  </authors>
  <commentList>
    <comment ref="H12" authorId="0">
      <text>
        <r>
          <rPr>
            <b/>
            <sz val="9"/>
            <rFont val="宋体"/>
            <charset val="134"/>
          </rPr>
          <t>Y:</t>
        </r>
        <r>
          <rPr>
            <sz val="9"/>
            <rFont val="宋体"/>
            <charset val="134"/>
          </rPr>
          <t xml:space="preserve">
漂浮民宿需明确规格、旅游综合体打造2000平方米请明确一下建设内容。</t>
        </r>
      </text>
    </comment>
    <comment ref="O12" authorId="0">
      <text>
        <r>
          <rPr>
            <b/>
            <sz val="9"/>
            <rFont val="宋体"/>
            <charset val="134"/>
          </rPr>
          <t>Y:</t>
        </r>
        <r>
          <rPr>
            <sz val="9"/>
            <rFont val="宋体"/>
            <charset val="134"/>
          </rPr>
          <t xml:space="preserve">
需明确2种以上的联农带农机制、且要优先覆盖防止返贫监测对象。
</t>
        </r>
      </text>
    </comment>
    <comment ref="O13" authorId="0">
      <text>
        <r>
          <rPr>
            <b/>
            <sz val="9"/>
            <rFont val="宋体"/>
            <charset val="134"/>
          </rPr>
          <t>Y:</t>
        </r>
        <r>
          <rPr>
            <sz val="9"/>
            <rFont val="宋体"/>
            <charset val="134"/>
          </rPr>
          <t xml:space="preserve">
需明确2种以上的联农带农机制、且要优先覆盖防止返贫监测对象</t>
        </r>
      </text>
    </comment>
    <comment ref="O14" authorId="0">
      <text>
        <r>
          <rPr>
            <b/>
            <sz val="9"/>
            <rFont val="宋体"/>
            <charset val="134"/>
          </rPr>
          <t>Y:</t>
        </r>
        <r>
          <rPr>
            <sz val="9"/>
            <rFont val="宋体"/>
            <charset val="134"/>
          </rPr>
          <t xml:space="preserve">
需明确2种以上的联农带农机制、且要优先覆盖防止返贫监测对象</t>
        </r>
      </text>
    </comment>
  </commentList>
</comments>
</file>

<file path=xl/sharedStrings.xml><?xml version="1.0" encoding="utf-8"?>
<sst xmlns="http://schemas.openxmlformats.org/spreadsheetml/2006/main" count="519" uniqueCount="292">
  <si>
    <t>附件4</t>
  </si>
  <si>
    <t>巍山县巩固拓展脱贫攻坚成果和乡村振兴项目库( 2025年度)</t>
  </si>
  <si>
    <t xml:space="preserve">填报单位：巍山县农业农村局                                                           时间：2024年12月23日                                                                                                                                                                                                                                                                                                                                                                                                                                                                                                                                                                                            </t>
  </si>
  <si>
    <t>序号</t>
  </si>
  <si>
    <t>项目名称</t>
  </si>
  <si>
    <t>项目
类别</t>
  </si>
  <si>
    <t>建设性质（新建/续建）</t>
  </si>
  <si>
    <t>项目实施地点（到乡镇、村、组）</t>
  </si>
  <si>
    <t>项目组织实施单位（乡镇人民政府/县级部门）</t>
  </si>
  <si>
    <t>项目行业主管部门（县级部门）</t>
  </si>
  <si>
    <t>项目概要及建设主要内容</t>
  </si>
  <si>
    <t>预算投资及资金来源（万元）</t>
  </si>
  <si>
    <t>项目绩效目标（总体目标）</t>
  </si>
  <si>
    <t>联农带农机制</t>
  </si>
  <si>
    <t>是否易地搬迁后扶项目</t>
  </si>
  <si>
    <t>是否到户项目</t>
  </si>
  <si>
    <t>受益总人口</t>
  </si>
  <si>
    <t>受益脱贫人口、监测对象</t>
  </si>
  <si>
    <t>备注</t>
  </si>
  <si>
    <t>总投资</t>
  </si>
  <si>
    <t>衔接资金</t>
  </si>
  <si>
    <t>上海帮扶资金</t>
  </si>
  <si>
    <t>行业部门资金</t>
  </si>
  <si>
    <t>其它
资金</t>
  </si>
  <si>
    <t>合计</t>
  </si>
  <si>
    <t>——</t>
  </si>
  <si>
    <t xml:space="preserve"> 一、产业发展类项目</t>
  </si>
  <si>
    <t>过渡期脱贫人口及监测对象小额信贷贴息</t>
  </si>
  <si>
    <t>金融保险配套—小额贷款贴息</t>
  </si>
  <si>
    <t>新建</t>
  </si>
  <si>
    <t>全县10个乡镇</t>
  </si>
  <si>
    <t xml:space="preserve">县农业农村局   </t>
  </si>
  <si>
    <t xml:space="preserve">  对3500户脱贫户和监测对象开展过渡期小额贷款贴息工作。</t>
  </si>
  <si>
    <t xml:space="preserve">   帮助3500户脱贫户和监测对象发展生产和经营活动，增强其持续增收致富的能力。</t>
  </si>
  <si>
    <t>1.解决3500户脱贫户和监测对象发展生产过程中缺资金问题，并降低资金使用成本，增加脱贫人口、监测对象收入，防止返贫。2.加快特色产业发展。</t>
  </si>
  <si>
    <t>否</t>
  </si>
  <si>
    <t>是</t>
  </si>
  <si>
    <t>必实施</t>
  </si>
  <si>
    <t>巍山县大仓镇2025年中央财政以工代赈项目</t>
  </si>
  <si>
    <t>生产项目-养殖业基地</t>
  </si>
  <si>
    <t>永福村委会刘家厂</t>
  </si>
  <si>
    <t>大仓镇人民政府</t>
  </si>
  <si>
    <t>县发展和改革局</t>
  </si>
  <si>
    <t xml:space="preserve"> 1.新建圈舍及生产用房1989平方米、养殖场区路面及消防回车场硬化1267平方米； 2.新建养殖场粪便处理及排污处理系统1套、消毒处理系统1套；3.配套建设圈舍内养殖设备及检化验设备</t>
  </si>
  <si>
    <t xml:space="preserve">   建成圈舍及生产用房1989平方米、养殖场区路面及消防回车场硬化1267平方米，提升产业发展水平。</t>
  </si>
  <si>
    <t>通过以工代训的形式实现80人以上获得劳动技能，组织脱贫户、监测对象等周边群众参与项目建设，发放劳务报酬120万元，带动周边群众就地就业，增加农民收入。</t>
  </si>
  <si>
    <t>巍山县五印乡新鼠街集贸市场提升改造项目</t>
  </si>
  <si>
    <t>新型农村集体经济发展</t>
  </si>
  <si>
    <t>五印乡鼠街村委会大路上边（新鼠街街场）</t>
  </si>
  <si>
    <t>五印乡人民政府</t>
  </si>
  <si>
    <t>县委组织部</t>
  </si>
  <si>
    <t xml:space="preserve">  1.铺设1.5兆瓦光伏板（含光伏板铺设、逆变器、光伏线缆支架、配电箱、电网柜、接水槽等所有支出）；2.新建C15毛石砼挡墙419.34立方米、沿路排水红砖砌筑挡墙1项；3.C30砼路面修复517.45立方米；4.围栏建设134米及旧房拆除1项；5.新鼠街菜市场、百货区改造摊位149个；6.三面光排水沟180米；安装HDPE双壁波纹管DN200 180m；7.项目审计等其他费用。</t>
  </si>
  <si>
    <t xml:space="preserve">   提升改造五印乡新鼠街集贸市场，村集体年收益78万元（光伏收益75万元、街场委托经营管理费用3万元），有效提升村级集体经济收入。</t>
  </si>
  <si>
    <t xml:space="preserve">    村集体增收，村集体经济收益资金纳入乡“三资”集体账户管理，按“四议两公开”程序决议。光伏收益的10%用于光伏设备日常管理维护和委托经营管理费用，光伏收益的90%根据协议内容分配到8个村集体，其中鼠街村占20%，其余每个村各占10%，街场资产委托经营管理收益3万元归鼠街村，中央投入资金收益75万元。</t>
  </si>
  <si>
    <t>巍山县肉牛产业园建设项目</t>
  </si>
  <si>
    <t>加工流通—加工业</t>
  </si>
  <si>
    <t>南诏镇五里坡</t>
  </si>
  <si>
    <t xml:space="preserve">  建设占地30亩的肉牛屠宰加工厂一座，主要建设内容：建设肉牛屠宰加工车间5000平方米、待宰圈500平方米、屠宰加工设备1套及附属设施建设等。</t>
  </si>
  <si>
    <t xml:space="preserve">   建成占地30亩的肉牛屠宰加工厂一座。</t>
  </si>
  <si>
    <t>采取“龙头企业+专业合作社+养殖场（户）”的利益联结机制，收益作为村集体收入。1.收益由县级统筹分配给巍山县辖区内的村集体经济收入薄弱的村集体；2.带动全县肉牛产业发展及脱贫户增收致富。</t>
  </si>
  <si>
    <t>计划实施</t>
  </si>
  <si>
    <t>巍山县大仓镇幸福村三合村民族团结进步示范村项目</t>
  </si>
  <si>
    <t>休闲农业与乡村旅游</t>
  </si>
  <si>
    <t>大仓镇幸福村三合村小组</t>
  </si>
  <si>
    <t>县文旅局
县民宗局</t>
  </si>
  <si>
    <t xml:space="preserve">  在大仓镇幸福村三合村小组，新建漂浮民宿6座（含配套设施）、旅游综合体打造2000平方米（含配套设施），提升游客容纳率，有效盘活苍鹭谷旅游资源，拓宽当地群众创收渠道，增加群众收入。           </t>
  </si>
  <si>
    <t xml:space="preserve">   提升苍鹭谷景区游客容纳率，有效盘活苍鹭谷景区旅游资源，拓宽当地群众创收渠道，增加群众收入。</t>
  </si>
  <si>
    <t>1.项目建成后，采用村集体+当地企业+合作社+低收入群众的合作机制运行，项目形成资产作为资产入股，由村集体、当地企业、合作社共同经营管理，分红并入村集体收入，用于壮大村集体收入，同时发动群众参与景区旅居民宿打造，由合作体统一包装宣传，进而提升景区游客容纳率，带动低收入群体创收。
2.通过项目实施，能为幸福村低收入群众提供就业机会，提供稳定务工50人以上，增加群众收入，实现资产保值与村集体经济共赢，巩固拓展脱贫成果与乡村振兴有效衔接。</t>
  </si>
  <si>
    <t>83</t>
  </si>
  <si>
    <t>巍山县大仓镇小三家村康养旅居产业建设项目</t>
  </si>
  <si>
    <t>生产项目-休闲农业与乡村旅游</t>
  </si>
  <si>
    <t>大仓镇小三家村凹家上村、闭家大村小组</t>
  </si>
  <si>
    <t>县文旅局</t>
  </si>
  <si>
    <t xml:space="preserve">  1.修缮建设2座合院，预估规模670㎡；2.新建游客停车场2个550平方米（凹家上村350平方米、闭家大村200平方米），面层采用C30混凝土均200mm；3.新建凹家上村停车场C20毛石混凝土挡土墙40米；4.安装太阳能路灯100盏；5.新建C30混凝土道路200米（均厚200mm，均宽3m）。</t>
  </si>
  <si>
    <t>项目建成后，可有效提升小三家游客容纳率，吸引更多游客到小三家旅游，拓宽当地群众创收渠道，增加群众收入。通过项目实施，能为小三家村低收入群众提供就业机会，预计提供稳定务工20人以上，增加群众收入，实现资产保值与村集体经济共赢，巩固拓展脱贫成果与乡村振兴有效衔接，项目建成后惠及群众348户1600人，其中脱贫人口59户265人，残疾人口87人。</t>
  </si>
  <si>
    <t>项目建成后，1.采用村集体+企业+合作社+低收入群众的合作机制运行，项目形成资产作为资产入股，由村集体、企业、合作社共同经营管理，分红并入村集体收入，用于壮大村集体经济收入。2.发动群众参与旅居民宿打造，由合作体统一包装宣传，进而提升小三家游客容纳率，带动低收入群体创收。</t>
  </si>
  <si>
    <t>2025年巍山县南诏镇和平村委会黄栎嘴乡村旅居村建设项目</t>
  </si>
  <si>
    <t>南诏镇和平村黄栎嘴小组</t>
  </si>
  <si>
    <t>南诏镇人民政府</t>
  </si>
  <si>
    <t>在南诏镇和平村委会黄栎嘴自然村实施乡村旅居村建设，进一步发展壮大村集体经济，促进文旅融合，助力乡村振兴。主建设内容：
1.打造400平方米的乡村特色旅居（民居）1院；2.黄栎嘴自然村村内人居环境提升1项（畜禽粪污处理、村内道路提升改造等）；3.新建路灯20盏。</t>
  </si>
  <si>
    <t xml:space="preserve">
   改善南诏镇和平村委会黄栎嘴自然村的生产、生活条件，强化基础设施建设，资产权归和平村村集体所有，由村集体租赁给个人或企业，租赁收入作为和平村村集体收益，预计每年可收益5万元（实际以签订协议为准）；同时，通过引流，可以带动周边群众通出售农特产品、手工艺品、小吃等产品，每年预计可带动群众增收1000元/户以上，做到带动一批项目、带强一批产业、带活一批市场，增强项目村及当地群众自我发展能力，带动群众增收致富，促进农村经济可持续发展。
</t>
  </si>
  <si>
    <t>1.目建成后，产权归和平村村集体所有，由村集体租赁给个人或企业运营，租赁收入作为和平村村集体收益，预计每年可收益5万元以上（实际以签订协议为准）；2.通过引流，可以带动周边群众通出售农特产品、手工艺品、小吃等产品，每年预计可带动群众增收1000元/户以上，有利于促进农文旅产业发展，便捷村民出行。</t>
  </si>
  <si>
    <t>巍山县南诏镇新村民族团结进步示范村项目</t>
  </si>
  <si>
    <t>南诏镇新村村委会新村小组</t>
  </si>
  <si>
    <t xml:space="preserve">1.人居环境提升建设：（1）新建砖木结构乡村旅游游客综合服务中心2栋600平方米，；（2）水电、围墙等附属配套设施建设1项；2.村内配套设施建设：（1）新村村委会至新村自然村主干道道路提升改造及绿化3.5km；（2）南诏王古井恢复1项；（3）服务中心周围畜禽粪污处理1项。
</t>
  </si>
  <si>
    <t xml:space="preserve">   改善新村小组人民群众的生产生活环境，进一步发展壮大村集体经济，促进文旅融合，助力乡村振兴。</t>
  </si>
  <si>
    <t>1.由村集体租赁给龙头企业运营，租赁收入作为新村村集体收益，预计每年可收益10万元；2.通过引流，可以带动周边群众通出售农特产品、手工艺品、小吃等产品，有利于促进文旅产业发展，便捷村民出行，进一步发展壮大村集体经济，促进文旅融合，助力乡村振兴；</t>
  </si>
  <si>
    <t>巍山县马鞍山乡中药材产业发展项目</t>
  </si>
  <si>
    <t>加工流通项目-加工业</t>
  </si>
  <si>
    <t>马鞍山乡三胜村委会</t>
  </si>
  <si>
    <t>马鞍山乡人民政府</t>
  </si>
  <si>
    <t xml:space="preserve">  在马鞍山乡三胜村建设1个集收购、晾晒、分选、仓储为一体的区域级中药材集散、分选中心。主要建设内容：新建1500平方米的钢结构用房1幢（含水电等其他附属设施）。</t>
  </si>
  <si>
    <t>建成辐射红旗、青云、三鹤、五里巷、三胜5个村委会约3000亩中药材种植基地的集收购、晾晒、分选、仓储为一体的区域级中药材集散中心1个；进一步吸引企业、群众大力发展中药材种植，加快马鞍山乡“中药材产业中心区”“中药材品牌”建设，带动马鞍山乡“中药材种植、林下经济发展”为主导的产业结构升级扩容，实现群众就近就便务工务农、持续增收创收。</t>
  </si>
  <si>
    <t xml:space="preserve">  1.资产归村集体所有，租赁给企业运营，收益作为村集体收入可用于村内公益事业等。2.吸纳周边群众就近就便务工，预计每年用工1万人次，务工收入120万元，项目惠及5个村委会3782户14119人，其中包括脱贫人口481户1733人。3.带动群众自发种植续断、木香、当归、党参等中药材。</t>
  </si>
  <si>
    <t>巍山县2025年“一县一业”肉牛产业发展基础母牛扩群项目</t>
  </si>
  <si>
    <t>县畜牧工作站、10个乡镇</t>
  </si>
  <si>
    <t>县农业农村局</t>
  </si>
  <si>
    <t xml:space="preserve">   采取“先增后补”的方式，对全县10个乡镇的脱贫户及监测户所饲养的基础母牛产犊，每头给予1000元补助，全县产犊补助犊牛3000头。</t>
  </si>
  <si>
    <t xml:space="preserve">   惠及全县10个乡镇不低于1500户脱贫及监测户直接受益，受益人口近5000人。新增犊牛3000头，按照3月龄犊牛4500元/头测算，销售收入可达1350万元。 </t>
  </si>
  <si>
    <t xml:space="preserve">   1.脱贫及监测户新增犊牛3000头，按照3月龄犊牛4500元/头测算，销售收入可达1350万元；推行养殖粪污资源化利用技术，牛粪污通过堆肥、发酵处理后施入农田，改善了土壤团粒结构，缓解农田对化肥过量施用后的自净压力，促进了农业生产生态化、绿色化发展，促进了“畜多、肥多、粮多、钱多”的良性循环。
  2.有效提高巍山脱贫及监测户饲养母牛的积极性，带动全县脱贫及监测户、脱贫村发展肉牛养殖，进一步巩固巍山广大农村脱贫人口致富，实现脱贫地区种养结合、可持续发展。</t>
  </si>
  <si>
    <t>紫金乡2025年完善大村片区、江边村片区柠檬产业配套设施建设项目</t>
  </si>
  <si>
    <t>配套设施项目-小型农田水利设施项目</t>
  </si>
  <si>
    <t>紫金乡民建村委会大村、新合村委会江边村</t>
  </si>
  <si>
    <t>紫金乡人民政府</t>
  </si>
  <si>
    <t xml:space="preserve">   完善紫金乡民建村委会大村、新合村委会江边村柠檬产业基地用水等配套设施。主要建设内容：1.民建村委会大村片：（1）新建300亩柠檬基地田间管道系统：PE主、副水管+田间阀门组，1600元/亩；新建120平方米钢结构水泵房2座；新建水肥中心设备（含30KW卧式离心泵+ABB变频器+沙石过滤器+碟片过滤器+施肥系统）2套；（2）新建提灌站1座（含250KVA变压器1座，架设DN50镀锌管3.5千米，取水井1口，清水池1座等）；2.新建新合村委会江边村片区：DN75镀锌管5千米。</t>
  </si>
  <si>
    <t xml:space="preserve">  1.配套民建村委会大村柠檬基地水肥一体化设施300亩，极大改善柠檬种植水肥条件，有力缓解民建大么地片区1600亩柠檬基地用水紧张和水肥灌溉问题。村集体收增加6.9万元/年。
  2.缓解新合村委会江边村柠檬基地240亩供水不足问题，促进全乡柠檬产业稳步发展，村集体收增加2.3万元/年，群众务工2880人次，群众增收26万元。</t>
  </si>
  <si>
    <t>1.采取“党支部+新型农业经营主体+农户”的合作管理模式，按照固定分红+浮动分红的模式给村集体分红。村集体增收9.2万元，其中民建村村集体收增加6.9万元/年，新合村村集体收增加2.3万元/年；收益用于巩固拓展脱贫攻坚成果。2.带动周边群众就近就便务工1000人次/年。</t>
  </si>
  <si>
    <t>备选替补项目</t>
  </si>
  <si>
    <t>巍山县庙街镇中药材种植项目</t>
  </si>
  <si>
    <t>配套设施项目—小型农田水利设施建设</t>
  </si>
  <si>
    <t>庙街镇润泽村委会</t>
  </si>
  <si>
    <t>庙街镇人民政府</t>
  </si>
  <si>
    <t>县水务局</t>
  </si>
  <si>
    <t xml:space="preserve"> 建设庙街镇润泽村委会白土岩子库塘1座，发挥库塘的供水、灌溉等原有设计功能，保障库塘下游人民群众生产生活安全，同时保障红花GAP基地生产用水需求。主要建设内容：大坝除险加固55米，溢洪道新建60米，输水沟衬砌390米，输水涵洞维修改造1座。新建机耕路（柏油路面）2.5千米。</t>
  </si>
  <si>
    <t xml:space="preserve">确保库塘安全运行，延长库塘使用寿命，保障库塘下游人民群众生产生活安全，发挥供水、灌溉等原有设计功能；改善润泽村灌溉用水条件，为云南白药集团在润泽建设的GAP红花种植示范基地提供必要清洁的灌溉用水。
  </t>
  </si>
  <si>
    <t>1.村集体收入每年增加1.5万元，直接改善润泽村灌溉用水条件，受益红花种植面积1100余亩、玉米等作物2000余亩，增加群众经济收入。
2.为云南白药集团在润泽建设的GAP红花种植示范基地提供必要清洁的灌溉用水，降低种植户种植成本。</t>
  </si>
  <si>
    <t>青华乡漾江村壮大村集体经济建设项目</t>
  </si>
  <si>
    <t>漾江村大灰窑小组</t>
  </si>
  <si>
    <t>青华乡人民政府</t>
  </si>
  <si>
    <t xml:space="preserve">   完善了当地的垂钓设施，补齐青华乡漾江村休闲农业与乡村旅游基础设施短板，资产归漾江村集体所有，采取“党支部十企业十脱贫户及监测对象”的运作模式租赁给公司，收益作为漾江村集体收入，用于巩固脱贫攻坚成果推进乡村振兴，发展壮大漾江村村集体经济。主要建设内容为：1.新建长16米、宽15.8米的游客接待船1艘（包含船体，上层建筑及设备）；2.新建36平方米的移动钓台12个及其他附属设施 。</t>
  </si>
  <si>
    <t xml:space="preserve">  1.建成长16米，宽15.8米的游客接待船1艘，36平方米的移动钓台12个，完善了当地的垂钓设施。2.进一步提升游客垂钓体验，更好保障游客安全，便于管理，预计年接待游客量约1万人次。3.进一步提升漾江村的美誉度和知名度，有利于新农村建设和促进社会和谐稳定，进一步巩固脱贫攻坚成果和奠定美丽乡村建设。</t>
  </si>
  <si>
    <t xml:space="preserve">  采取“党支部十企业十脱贫户及监测对象”的运作模式租赁给公司运营：1.壮大村集体经济，每年分红约15万元。2.解决边缘易致贫户、脱贫户、监测户等就近就地就业约200人次/年，促进群众增收。3.惠及农户444户1536人，其中脱贫人口及监测对象171户609人。4.带动周边群众农场品销售，促进当地经济发展。</t>
  </si>
  <si>
    <t>巍山县2025年黑猪产业发展提质增量项目</t>
  </si>
  <si>
    <t xml:space="preserve">  采取“先养后补”的方式，对全县10个乡镇的脱贫户及监测户进行彜家黑猪后备母猪及商品猪苗的养殖产业发展推广，每头50公斤以上后备母猪给予1000元补助，每头商品猪苗给予300元补助，全县后备母猪补助500头，商品猪苗补助7000头。</t>
  </si>
  <si>
    <t xml:space="preserve">    1.通过资源充分合理利用的目标发展从统一猪种、统一饲养模式、统一饲养标准的模式推广，让特殊的地理环境生产特殊的产品到特殊的销售渠道建立巍山黑猪特殊亮点与品牌，实现脱贫成果用产业巩固，乡村振兴从产业开始的农业生产生态化、绿色化发展，促进了巍山“区域有产业、产业有标准、标准树品牌到农户猪、地、粪、人”的链条得以从降本增效突出优势的有效发展及良性循环。
   2.有效巩固提高巍山脱贫及监测户的产业发展，带动全县脱贫及监测户、脱贫村发展黑猪养殖，进一步巩固巍山广大农村脱贫人口致富，实现脱贫地区种养结合、可持续发展。</t>
  </si>
  <si>
    <t xml:space="preserve">  1.项目采取“党支部+企业+脱贫户监测户”的模式，惠及全县10个乡镇不低于1500户脱贫及监测户直接受益，人口5000人。
  2.新增彜家黑猪母猪500头年新增生产猪苗1万头，全年可出栏1万头肥猪，2900元/头测算，年销售收入可达2900万元。
  3.通过养殖解决了部分剩余劳动力，有机质进行就近生产就近销售或者使用，用于果蔬种植或者青贮种植。
  4.在饲养过程中农户按照饲养数量进行相匹配的青贮种植，实现饲料部分原料就近生产就近加工就近使用降低农户生产成本。</t>
  </si>
  <si>
    <t>巍山县生猪定点屠宰场GMP改扩建项目</t>
  </si>
  <si>
    <t>加工类</t>
  </si>
  <si>
    <t>改扩建</t>
  </si>
  <si>
    <t>巍山县南诏镇系马庄村委会占马村100号</t>
  </si>
  <si>
    <t xml:space="preserve">  巍山县南诏镇系马庄村委会占马村，新建GMP标准屠宰车间2400平米，新建GMP标准销售出货大厅400平方米、改扩建待宰圈1400平方米等附属设施。</t>
  </si>
  <si>
    <t>改扩建GMP标准屠宰场一个，通过国家GMP验收。</t>
  </si>
  <si>
    <t xml:space="preserve">   1.通过公司+合作社+农户的模式将农户养殖的生猪通过公司和合作社集约收购屠宰销售至外地增加收入，带动就业岗位60个，带动农户近2万户。
   2.租赁收入作为村集体收入，用于巩固脱贫攻坚成果、推进乡村振兴和公益事业等。</t>
  </si>
  <si>
    <t>大仓镇甸中村委会烟叶集中烤窑群建设项目</t>
  </si>
  <si>
    <t>大仓镇甸中村委会团山村村东</t>
  </si>
  <si>
    <t xml:space="preserve">  在大仓镇甸中村委会团山村村东新建1个规模为25座电能烤房（其中冷烤5座）的烟叶集中烤窑群，产权归甸中村村集体所有，租赁给周边烟叶种植大户或农业经营主体，收益作为甸中村村集体收入，以发展壮大村集体经济。主要建设内容为：1.电能烤房建设20座、电能冷烤房建设5座（墙体全部采用5CM厚聚氨酯板，担烟梁采用40*60*1.5的镀锌方管，采用14HP空气源热泵）；2.编烟室及雨棚建设1600㎡；3.烟夹15000副；4.配套安装3台300KW的备用电源；5.安装变压器及其配套电缆1套；6.场地平整2250㎡；7.C30混凝土场地硬化1200㎡；8.围墙建设220m;9.新建大门两道。</t>
  </si>
  <si>
    <t>建成1个规模为25座电能烤房（其中冷烤5座）的烟叶集中烤窑群，产权归甸中村村集体所有，租赁给周边烟叶种植大户或农业经营主体，预计每年收益10万元，作为甸中村村集体收入，有效提升烟叶烘烤质量、有效降低烟叶烘烤成本，强力助推烟粮协同发展。</t>
  </si>
  <si>
    <t xml:space="preserve">  1.村集体每年收入10万元，用于乡村振兴和公益事业，脱贫户和监测对象救助、开发公益性岗位等；2.带动周边群众就近就便务工100人次/年，惠及甸中村委会群众1612户5430人，其中脱贫人口、监测对象46户158人，残疾人口87人。</t>
  </si>
  <si>
    <t>巍山县庙街镇添泽村委会增加村集体经济烤房群建设项目</t>
  </si>
  <si>
    <t>庙街镇添泽村委会添泽堡</t>
  </si>
  <si>
    <t xml:space="preserve">   在庙街镇添泽村委会添泽堡新建1个规模为30座新式环保立体式烤房的烤房群，产权归添泽村村集体所有，租赁给周边烟叶种植大户或农业经营主体，收益作为添泽村村集体收入，以发展壮大村集体经济。主要建设内容为：1.新建新式环保立体式烤房40座；2.新建C30砼0.2米厚场区地坪硬化1800平方米；3.新建钢结构管理用房、烟叶分拣房1600平方米；4.新建大门1座、围墙250米；5.新装1台250KVA变压器及10KV电路架设280米。</t>
  </si>
  <si>
    <t>建成1个规模为40座新式环保立体式烤房的烤房群，产权归添泽村村集体所有，租赁给周边烟叶种植大户或农业经营主体，预计每年收益16万元，作为添泽村村集体收入，有效提升烟叶烘烤质量、有效降低烟叶烘烤成本，强力助推烟粮协同发展。</t>
  </si>
  <si>
    <t xml:space="preserve">  1.村集体每年收入16万元，收益的30%用于乡村振兴和公益事业，收益的70%用于用于乡村振兴和公益事业、脱贫户和监测对象救助、开发公益性岗位等；
2.可辐射新华、添泽烟区3610亩，烟农增收300万元/年左右；3.每年为添泽村委会1833户6666人（其中脱贫户及监测户144户535人），提供近就便务工岗位3500人次，务工收入74万元/年左右。</t>
  </si>
  <si>
    <t>巍山县庙街镇营盘村羊场建设项目</t>
  </si>
  <si>
    <t>续建</t>
  </si>
  <si>
    <t>庙街镇营盘村</t>
  </si>
  <si>
    <t xml:space="preserve"> 在庙街镇营盘村新建5000平方米钢结构羊舍4栋，资产归营盘村所有，由村集体租赁给大理喜羊羊牧业有限公司经营使用。建设内容为：1.新建5000平方米钢结构羊舍4栋；2.配套三相动力电700米，配电柜4个，架设dn50主水管700米，不锈钢水盆，自动水位控制器等250个。</t>
  </si>
  <si>
    <t>肉羊出栏量增加5000头/年，销售额增加750万元/年，发挥示范作用，带动周边群众发展肉羊养殖业</t>
  </si>
  <si>
    <t>1.村集体每年收入7万元，用于营盘村乡村振兴和公益事业，以及脱贫户和监测对象救助及聘请公益性岗位；2.方便当地群众就近就便务工，增加当地群众经济收入。</t>
  </si>
  <si>
    <t xml:space="preserve">马鞍山乡红雪梨创优提质建设项目 </t>
  </si>
  <si>
    <t>生产项目-种植业基地</t>
  </si>
  <si>
    <t>品种改良示范种植100亩，引入新品种进行示范种植。300亩红雪梨地进行管网铺设25000米。</t>
  </si>
  <si>
    <t>在三胜片区进行300亩红雪梨林下中药材种植，水肥一体化、管网铺设25000米，带动周边收益人口3207人，其中收益脱贫人口、监测对象166人，打造红雪梨林下中药材种植示范区，带动周边群众就近务工，增加群众收入。</t>
  </si>
  <si>
    <t>1.建成后资产归村集体所有，交由公司运行和管理，所得收益作为村集体经济。2.每年带动周边就业劳动力2000人次，预计劳务费20万元。3.带动周边群众结合红雪梨地，发展林下中药材种植，带动群众增收。</t>
  </si>
  <si>
    <t>甸中工业片区农特产品精深加工房建设项目</t>
  </si>
  <si>
    <t>大仓甸中村</t>
  </si>
  <si>
    <t>在大仓镇甸中工业园区投入资金1700万元，实施巍山县甸中工业片区农特产品精深加工房建设项目。建设用地权属为村集体建设用地。建设内容为：新建16.2米高框架结构5层农特产品精深加工房两栋，面积分别为3400平方米一栋，4200平方米一栋，总建筑面积共7600平方米，投入1700万元。</t>
  </si>
  <si>
    <t>建成2栋框架结构农特产品精深加工房，2栋农特产品精深加工房（B栋3409.65㎡，C栋4210.68㎡），建筑面积共7620.33平方米，建筑高度为16.2米，每栋五层。</t>
  </si>
  <si>
    <t xml:space="preserve">   1.项目建成后，资产量化至大仓镇10个村委会，以加工房租赁、停车位收费等保障利益，收费标准以总投资的3.26%-5%每年计算，收益的10%返大仓镇10个村委会,40%返大仓镇统一分配，50%统筹分配给巩固脱贫成果任务较重村及40个脱贫村。
   2.带动群众就近就便务工3000人次/年，增加群众收入。</t>
  </si>
  <si>
    <t>五印乡龙街村柠檬芒果产业自然能提水项目</t>
  </si>
  <si>
    <t>配套设施项目
一
小型农田水利设施建设</t>
  </si>
  <si>
    <t>五印乡龙街村</t>
  </si>
  <si>
    <t xml:space="preserve">    在五印乡龙街村投入援滇资金800万元，实施五印乡龙街村柠檬芒果产业自然能提水项目，建设用地权属为村集体建设用地。建设内容为：1.新建取水口工程1座，投资30万元；2.铺设动力管道φ426*6mm螺旋钢管约3118m，投资265万元；3.安装自然能提水设备1套(设计扬程870m,日提水量220m³)，投资220万元；4.设备房1栋(含附属设施)，投资35万元；5.输水管道铺设Φ95mm无缝钢管约10265m，投资190万元；6.新建200m³水池3个(高位水池1个，中转水池2个),投资60万元。</t>
  </si>
  <si>
    <t>建成日提水220m³的自然能提水站1座，解决五印乡龙街村、蒙新村、新街村、白池村、鼠街村10300亩柠檬、3325亩芒果产业及其他传统农作物的生产用水，有效巩固脱贫攻坚成果，推动乡村产业振兴。</t>
  </si>
  <si>
    <t>1.项目建成后，由村集体运营管理，向用水户收取合理水费，水费作为村集体收益，水费按2元/立方米、日用水量220立方米、300天 /年测算，预计可增加收益13.2万元/年，收益的70%项固脱贫成果推进乡村振兴事业，收益的30%用于龙街村日常管理以持续壮大村集体经济；2.解决五印乡龙街村、蒙新村、新街村、白池村、鼠街村10300亩柠檬、3325亩芒果产业及其他传统农作物的生产用水，有效巩固脱贫攻坚成果，推动乡村产业振兴。</t>
  </si>
  <si>
    <t>青华乡彝家黑猪200头母猪繁育场建设项目</t>
  </si>
  <si>
    <t>青华乡银厂村</t>
  </si>
  <si>
    <t>青华县人民政府</t>
  </si>
  <si>
    <t xml:space="preserve"> 在青华乡银厂村投入沪滇资金390万元，实施巍山县青华乡彝家黑猪母猪繁育场建设项目，建设用地权属为村集体建设用地。建设内容为：1.新建环保繁育圈舍3000平方米，投入260万元；2.新建饲料仓库220平方米，投入20万元；3.新建生产管理用房舍220平方米，投入25万元；4.其他附属设施，包括晒粪场200平方米，投资15万元；厂区内道路硬化2000平方米，投资20万元；厂区周边围网建设800米，投资10万元；水源饮水管道架设900米，投资5万元；电力网架设1100米，投资15万元；有机肥加工厂房400平方米，投入20万元；
</t>
  </si>
  <si>
    <t>建成1座青华乡银厂村建设彝家黑猪200头母猪繁育场，惠及农户3081户10887人，其中脱贫人口及监测对象1030户3834人；</t>
  </si>
  <si>
    <t>1.采取“党支部十合作社十企业十脱贫户及监测对象”的运作模式，项目建成后资产归银厂村集体所有，村集体把建成的资产租赁给新型经营主体， 新型经营主体每年向村集体支付租赁费，其中30%用于乡人民政府巩固脱贫攻坚成果工作经费，70%用于民强、民胜、箐民、新山、青和、银厂、漾江7个村的村集体经济发展。
2.带动群众就近就便务工500人次/年。</t>
  </si>
  <si>
    <t>庙街镇慧明村高标准智能化柠檬种植科研示范园建设项目</t>
  </si>
  <si>
    <t>生产项目—
种植基地</t>
  </si>
  <si>
    <t>庙街镇慧明村</t>
  </si>
  <si>
    <t xml:space="preserve">在庙街镇慧明村投入援滇资金320万元，实施巍山县庙街镇慧明村高标准智能化柠檬种植科研示范园建设项目。建设用地权属为村集体建设用地。建设内容为：1.投入130万元，种植优力克、香水柠檬、剑叶柠檬、血柠檬、指柠檬等210亩，种苗由运营企业投入，其中土地平整，投入资金20万元，定植坑开挖，投入资金40万元，柠檬种苗种植、基肥布施、覆膜等，投入资金70万元；（2）投入60万元，修建2米宽砂砾石铺设耕作便道2000米，C30砼20cm厚均宽3.5米园区道路800米；（3）投入25万元，新建保鲜库冷库240立方米（含钢结构房）；（4）投入35万元，新建钢结构分拣、储存仓库300平方米，管理工具房100平方米；（5）投入资金70万，其中，安装350KVA箱变1台及高低压线路，投入资金35万，新建200立方米蓄水池3座，投入资金5万，新建示范基地农用灌溉附属设施1项（包括灌溉主管道铺设、喷淋管道、喷头、阀门等）投入资金30万。
</t>
  </si>
  <si>
    <t xml:space="preserve">   建设1个210亩的高标准智能化柠檬种植科研示范园。</t>
  </si>
  <si>
    <t>1.项目建成后，产权归慧明村村集体所有；以村集体按照投入资金的4.5%为固定收益收取租金及并按照企业毛收入的3%作为浮动收益用于增加村委会村集体收入，根据实际情况用于慧明村乡村振兴和公益事业，以及脱贫户和监测对象救助及聘请公益性岗位；
  2.上海金檬元科技贸易有限公司经营使用期间，优先聘用慧明当地群众特别是脱贫户及监测户就近就便务工，增加当地群众收入。可惠及群众809户、3015人，其中脱贫人口52户、167人，残疾人口70人。
  2.项目建成后由上海金檬元科技贸易有限公司负责运营，与浙江柑橘研究所合作，建立巍山柠檬研究所，由企业投入研发经费，通过在该基地多品种柠檬种植，收集数据、探索先进种植管理经验，研发新品种，为巍山县下一步柠檬产业的延链补链强链打下基础；通过新品种的研发，进一步优化柠檬种植技术，不断提升柠檬产值产能，确保农户持续增收。</t>
  </si>
  <si>
    <t>二、就业帮扶类项目</t>
  </si>
  <si>
    <t>省外脱贫人口及监测对象外出务工交通补助项目</t>
  </si>
  <si>
    <t>务工补助—交通费补助</t>
  </si>
  <si>
    <t>县人力资源社会保障局</t>
  </si>
  <si>
    <t xml:space="preserve">  对省外务工3个月以上（含3个月）脱贫人口及监测对象进行一次性交通费补助，1000元/人.次。</t>
  </si>
  <si>
    <t>降低脱贫户和监测户对象外出务工出行成本，以达到鼓励外出务工目标。</t>
  </si>
  <si>
    <t>省内州外脱贫人口及监测对象外出务工交通补助项目</t>
  </si>
  <si>
    <t>10个乡镇人民政府</t>
  </si>
  <si>
    <t xml:space="preserve">  对省内州外务工3个月以上（含3个月）的脱贫人口及监测对象进行一次性交通费补助，500元/人.次。</t>
  </si>
  <si>
    <t>巍山县2025年乡村公共服务岗位开发项目</t>
  </si>
  <si>
    <t>公益性岗位</t>
  </si>
  <si>
    <t xml:space="preserve">  对全县脱贫人口及监测对象开设乡村公益性岗位200个，增加其收入，提升乡村公共服务能力。</t>
  </si>
  <si>
    <t>增加脱贫户和监测户就业岗位，人均年增加1万元以上。</t>
  </si>
  <si>
    <t>三、乡村建设类项目</t>
  </si>
  <si>
    <t>巍山县庙街镇民族团结进步示范镇项目</t>
  </si>
  <si>
    <t>人居环境整治-村容村貌提升</t>
  </si>
  <si>
    <t>云鹤村委会左三村、阿朵村、营盘村委会利客村、润泽村委会麻秸房村</t>
  </si>
  <si>
    <t>巍山县民宗局</t>
  </si>
  <si>
    <t xml:space="preserve">   庙街镇云鹤村委会左三村、阿朵村、营盘村委会利客村、润泽村委会麻秸房村等4个村打造民族团结进步示范镇项目，主要建设内容：1.云鹤村委会左三村165万元：村内产业道路硬化700米、村内破旧墙体修复1项、西大路提升拓宽2000米4.村级农副产品交易市场、村内人居环境提升（绿化、安装太阳能路灯、民族文化上墙）等1项、村内排洪沟修复处理700米、生态停车场及村内应急避难场所建设、打造云鹤小学非遗传习所；2.云鹤村委会阿朵村75万元：村内污水管网改造1项、应急避难场500平米、零星空地绿化及环境整治、幸福老年餐厅建设220平方米及非物质文化遗产传承和发展等；3.营盘村委会利客村150万元：利客村村内河道治理300米、人行步道及护栏安装600米、利客村环村廊道3000平方米、安装太阳能路灯30盏及民族文化传承和发展；4.润泽村委会麻秸房村110万元：C30混凝土路面1400米5600平方米、应急避难场硬化活动场地1块，C30混凝土板面1040平方米、新建垃圾池2个，休闲广场公共设施、村内破旧墙体处理400平方米、路灯及民族文化传承和发展等。</t>
  </si>
  <si>
    <t xml:space="preserve">    实施庙街镇民族团结进步示范镇项目，通过补短板、强弱项、促发展，依托肉牛、烤烟等特色优势产业，带动了各族群众的就业和增收，促进民族团结与共同富裕发展，实现产业发展与民族团结的良性互动。通过统筹协调、整合资源集中投入，在全镇范围内形成“以点连线、串线扩面”的民族团结进步示范区域布局。全面盘活纵向到边、横向到点的全镇产业发展布局，实现基础较好的村有新提升，基础较弱的村有新动能，积极稳妥推进全镇一二三产业深度融合。项目实施加大对基础设施的投入，引导当地群众利用家里房屋开办旅游民宿、出租农村闲置住房经营使用权、自产自销民族特色食品和手工艺品，带动群众增收致富。</t>
  </si>
  <si>
    <t>项目实施加大对基础设施的投入，引导当地群众利用家里房屋开办旅游民宿、出租农村闲置住房经营使用权、自产自销民族特色食品和手工艺品，带动群众增收致富。</t>
  </si>
  <si>
    <t>千万工程示范村-巍宝山乡建设村委会三角坪人居环境提升改造项目</t>
  </si>
  <si>
    <t>人居环境整治（村容村貌提升）</t>
  </si>
  <si>
    <t>巍宝山乡建设村委会三角坪</t>
  </si>
  <si>
    <t>巍宝山乡人民政府</t>
  </si>
  <si>
    <t>巍山县农业农村局</t>
  </si>
  <si>
    <t xml:space="preserve">  1.村内道路硬化（C30)2000米*2.5米*0.15米,挡墙建设（C15）500m³;2.人居环境提升项目，路灯购置安装60盏，乡风文明、民族团结建设1000㎡，绿美村庄建设1项，3.村内垃圾收集点建设；4.村内沟渠建设2000m；5.村内老旧房屋拆除。</t>
  </si>
  <si>
    <t xml:space="preserve">      项目建成后，大幅提升三角坪村公共服务水平，改善三角坪村人居环境，村容村貌大幅提升，做到群众有活动、休闲、康养地点；同时，通过合理统筹安排畜禽粪便，对促进农业生产生态化、绿色化发展具有重要推动作用，对生产绿色无公害农产品具有重要意义，促进了“畜多、肥多、粮多、钱多”的良性循环。</t>
  </si>
  <si>
    <t xml:space="preserve">  有效促进生态环境保护，提升村民的幸福感和获得感；投入运营后，项目日常的维护、管理、清洁等公益性岗位将优先使用有劳动能力的脱贫户及三类对象，有利于带动茶克塘村低收入人群就近就便务工，切实解决就业，促进贫困群众增收致富。</t>
  </si>
  <si>
    <t>永建镇小五茂林村民族旅游提升项目</t>
  </si>
  <si>
    <t>小围埂村委会小五茂林村</t>
  </si>
  <si>
    <t>永建镇人民政府</t>
  </si>
  <si>
    <t>巍山县民宗局、农业农村局</t>
  </si>
  <si>
    <t>1、C30砼水泥硬化民族团结示范路长364.4米，均宽7米，厚0.2米，需浇筑混凝土510.16立方米；
2、新建路挡（C25砼）50*3*0.85=127.5立方米； 
3、苗家村内污水管  ：（1）主管DN300钢带管长400米，预算400*270=108000元；（2）入户PVC管DN110长300米；（3）8立方米三格污水池；（4）检查井6个； 
4、小五茂林村内未完善污水管 ：（1）主管DN300钢带管长160米；（2）入户PVC管DN110长300米。</t>
  </si>
  <si>
    <t xml:space="preserve">   建成水泥硬化路364.4米、主管DN300钢带管长560米、入户PVC管DN110长600米、8立方米三格污水池、检查井6个，改善农村生活条件，使农村成为“留得住、过得好”的地方。</t>
  </si>
  <si>
    <t>42户105人</t>
  </si>
  <si>
    <t>五印乡鼠街村委会河东片区农村污水治理建设项目</t>
  </si>
  <si>
    <t>人居环境整治农村污水治理</t>
  </si>
  <si>
    <t>五印乡鼠街村</t>
  </si>
  <si>
    <t>巍山县住房和城乡建设局</t>
  </si>
  <si>
    <t xml:space="preserve">  实施巍山县五印乡鼠街村委会河东片区农村污水治理建设项目。项目建设内容为：1.新建DN300波纹管：长1100米；2.新建DN500波纹管1600米；3.土方开挖含外运1226m³；4.砼破除及恢复（厚度0.2m)140m³；5.回填土方1226m³；6.管道包封472m³（DN300管包封0.4m*0.2m、DN500管包封0.6m*0.4m)；7.新建2座60m³氧化池；8.新建一体化污水处理设施（含设施预埋安装）；9.新建4座15m³调节池；10.新建检查井60套；11.新建De110入户管3600m；12.新建接户井18个；13.新建挡墙75m³；14.地面平整168.5m³；</t>
  </si>
  <si>
    <t xml:space="preserve">      1.通过项目的实施﹐五印乡鼠街村河东片区农村公共服务设施得到进一步完善，生产生活条件改善，新建生活污水处理设施，有效解决农村人居环境突出问题，改善环境质量；可减少 COD、氨氮排放，达到减排效应；农民群众从中得到实惠，有利于社会和谐，同时，提高农民环境保护意识，推动农村人居环境整治工作广泛开展。
     2.有效改善项目区人居环境质量，提高农村地区的基础设施水平和环境质量水平，使居民生活和生产环境都得以大幅度改观，对于改变村庄对外形象都将起到积极作用，有利于社会安定，人民安居乐业，社会稳定发展，为片区居民提供一个良好的生活环境、工作环境和生态环境，具有显著的社会效益。</t>
  </si>
  <si>
    <t>1.项目实施后，生活污水通过管道排出，通过集中处理、净化及后续资源化利用，防止污水直接排入房前屋后沟渠、河流、箐沟等，导致水体营养化或形成黑臭水体。农村生活污水得到治理，可以改善水源保护区的环境质量，减少污染物排放量，有利于农村水环境质量的提高，保障饮用水源的水质安全。同时，可以实现农村人居环境阶段性明显改善，村庄环境基本干净整洁有序，村民环境与健康意识普遍增强。
2.通过改善农村生活环境，促进农村旅游发展；通过增加污水处理设施和相关配套设施的采购、安装，以及专业技术培训，项目后期运营管理等，间接增加就业机会。本项目拟建设污水处理设施用地不占用基本农田及公益林，不涉及征地拆迁及移民安置。</t>
  </si>
  <si>
    <t>5143</t>
  </si>
  <si>
    <t>547</t>
  </si>
  <si>
    <t>青华乡生活垃圾治理系统工程提升改造项目</t>
  </si>
  <si>
    <t>人居环境整治-农村垃圾治理</t>
  </si>
  <si>
    <t>青华乡银厂村委会、民强村委会</t>
  </si>
  <si>
    <t>1.采购日处理量5吨垃圾热解设施一套；                                                                                                                                                                               
2.新建垃圾热解设备厂房一间。                                     3.民强村建设垃圾焚烧池12个。</t>
  </si>
  <si>
    <t xml:space="preserve">    建成日处理量5吨垃圾热解站1座，通过无氧化或贫氧条件下加热垃圾，使其分解产生可燃气、液态焦油和少量炭状残余物，从而实现垃圾资源化、减量化、无害化的有效处理，生活垃圾收集处理率达80%以上。                                                                                                                                                                                                    </t>
  </si>
  <si>
    <t>促进生态环境保护，提升村民的幸福感和获得感。惠及10个行政村，4878户16449人。</t>
  </si>
  <si>
    <t>牛街乡生活垃圾治理系统工程提升改造项目</t>
  </si>
  <si>
    <t>牛街乡爱民村大弯子</t>
  </si>
  <si>
    <t>牛街乡人民政府</t>
  </si>
  <si>
    <t xml:space="preserve">  1.新建日处理 9.8 吨生活垃圾热解气化焚烧设备一套。
  2.设备配套100m³循环水池一个；
  3.厂房外围改建为全封闭式厂房，新建彩钢瓦150m²。</t>
  </si>
  <si>
    <t>产业基础设施得到改善，进一步促进产业发展</t>
  </si>
  <si>
    <t>促进生态环境保护，提升村民的幸福感和获得感。</t>
  </si>
  <si>
    <t>巍山县2025年农村安全饮水巩固提升项目</t>
  </si>
  <si>
    <t>农村基础设施（含产业配套基础设施）-农村供水保障</t>
  </si>
  <si>
    <t>巍山县所辖10个乡镇内</t>
  </si>
  <si>
    <t>巍山县水务局</t>
  </si>
  <si>
    <t xml:space="preserve">  1.全县10个乡镇，农村安全饮水巩固提升补短板。2.青华乡民强村新村片区：新建阿嘎河取水坝1座、新建阿嘎至蛇村水源补充管道DN50管3500m、新村蓄水池1座、民强小学学校蓄水池1座100m³、架设烂泥塘主管道DN20管1500m、架设洋涧槽主管道DN20管1400m、连线进户管20户共DN15管1800m、新村购买提水泵1台；3.巍宝山乡合作村委会盟铺马村，新建自来水厂1座、架设自来水输水管道5500m（其中DN50镀锌钢管4000m、DN40镀锌钢管1000米、DN20镀锌钢管500米），DN15水表安装360只及其他附属实施建设。</t>
  </si>
  <si>
    <t>2025年12月31日完成项目建设，工程质量合格。</t>
  </si>
  <si>
    <t>保障饮水安全</t>
  </si>
  <si>
    <t>紫金乡金坪一社、金坪六社、上打比么一等8个村民小组农村污水治理建设项目</t>
  </si>
  <si>
    <t>人居环境整治-农村污水治理</t>
  </si>
  <si>
    <t>紫金乡紫金村金坪一社、金坪六社、上打比么一、贝背禄，民建村黄栎树、石牛甸、射克佐、洱海一等8个村民小组</t>
  </si>
  <si>
    <t>大理州生态环境局巍山分局</t>
  </si>
  <si>
    <t xml:space="preserve">  在紫金村金坪一社、金坪六社、上打比么一、贝背禄，民建村黄栎树、石牛甸、射克佐、洱海一等8个村民小组，新建污水管道、 新建“大三格”式污水沉淀池8座、新建接户井等。</t>
  </si>
  <si>
    <t>改善紫金村金坪一社、金坪六社、上打比么一、贝背禄，民建村黄栎树、石牛甸、射克佐、洱海一等8个村民小组（1339人其中受益脱贫人口和监测对象135人）自然生态环境、人居环境条件，提升乡村治理水平，实现生态优美留得住乡愁的新村庄。</t>
  </si>
  <si>
    <t>青华乡阿嘎村、东达己村、新山上村等6个村民小组农村污水治理建设项目</t>
  </si>
  <si>
    <t>青华乡阿嘎村、东达己村、新山上村、三股黑村、梨园三组、岩子脚村等6个村民小组</t>
  </si>
  <si>
    <t xml:space="preserve">青华乡阿嘎村、东达己村、新山上村、三股黑村、梨园三组、岩子脚村等6个村民小组，建设生活污水收集、生活污水处理设施。建设内容为：钢带加强HDPE波纹管DN300截污管1500米（含管网配件）、钢带加强HDPE波纹管DN200截污管1000米（含管网配件）、6座“大三格”式污水沉淀池等。
</t>
  </si>
  <si>
    <t xml:space="preserve">青华乡14个自然村（1387人其中受益脱贫人口和监测对象189人），生活污水收集处理率达85%以上，尾水资源化利用率达85%以上。5.有效提升营盘村委会吴乐村（914人其中受益脱贫人口和监测对象33人）村内环境，改善村容村貌。
</t>
  </si>
  <si>
    <t>马鞍山乡麦作、张宝、三鹤洞等8个自然村农村污水治理建设项目</t>
  </si>
  <si>
    <t>马鞍山乡麦作、张宝、三鹤洞、帕村、五里巷村、独家、苗家和母古鲁8个自然村</t>
  </si>
  <si>
    <t xml:space="preserve">  马鞍山麦作、张宝、三鹤洞、帕村、五里巷村、独家、苗家以及母古鲁8个自然村实施污水治收集和处理建设工程，以架设污水管网以及修建“大三格式”污水沉淀池实现村庄生活污水资源化利用。主要建设内容：HDPE双壁波纹管DN300截污管3000米（含配件），HDPE双壁波纹管DN200截污管2000米（含配件），8座“大三格”式污水沉淀池。</t>
  </si>
  <si>
    <t>马鞍山乡麦作、张宝、三鹤洞、帕村、五里巷村、独家、苗家以及母古鲁8个（2287人其中受益脱贫人口和监测对象249人），自然村改善自然生态环境，改善人居环境条件。</t>
  </si>
  <si>
    <t>庙街镇营盘吴乐村农村污水治理建设项目</t>
  </si>
  <si>
    <t>庙街镇营盘村委会吴乐村</t>
  </si>
  <si>
    <t xml:space="preserve">  庙街镇营盘村委会吴乐村新建设厚20厘米的C30砼路面1903平方米、C15砼路挡170m³ 、1800立方米污水氧化池1个、PVC-400钢带波纹管（含砼包封、土方、路面拆除恢复等）549米 、PVC-400钢带波纹管（含砼包封、土方、路面拆除恢复等）846米、PVC-200钢带波纹管（含砼包封、土方、路面拆除恢复等）972米、PVC-160塑料管分支760米 、重力污水井（Φ700）13座、入户检查井126座。
</t>
  </si>
  <si>
    <t>有效提升营盘村委会吴乐村（914人其中受益脱贫人口和监测对象33人）村内环境，改善村容村貌。</t>
  </si>
  <si>
    <t>巍山县大仓镇同兴村生活污水治理项目</t>
  </si>
  <si>
    <t>大仓镇同兴村委会</t>
  </si>
  <si>
    <t>对大仓镇同兴村农村生活污水进行治理，沿大仓河至西河路段段敷设污水管网2.7公里，管径DN800——DN1000。对大仓镇同兴村污水进行治理，沿大仓河至西河路段段敷设污水管网2.7公里，管径DN800——DN1000。</t>
  </si>
  <si>
    <t>按质按量完成项目建设，配套建设同兴农村生活污水管网，沿大仓河至西河路段段敷设污水管网2.7公里，管径DN800——DN1000。进一步提升大仓镇同兴村污水及环境治理，促进生态环境保护，提升同兴村民的幸福感和获得感。</t>
  </si>
  <si>
    <t>通过实施本项目，1、可以有效控制水污染，改善水环境质量，可以改善给水水源，避免内河水质日趋恶化。2作为一项重要的农村基础设施，生活污水治理工程的建设将有效地改善环境条件，对缓解大仓镇同兴村水环境污染状况有积极的促进作用。污染得到有效的遏制，维护了生态旅游资源，对改善居民生活条件、提高居民健康水平有十分重要的作用。3、对水体环境质量、居民生活环境和身体健康以及投资环境的改善起到重要的作用，实行可持续发展战略，使生态系统实现良性循环，建立一个舒适宜人的自然环境、高效先进的经济环境、文明和谐的社会环境，把大仓镇同兴村建成以生态为核、多维复合发展的生态旅游新农村。</t>
  </si>
  <si>
    <t>永建镇永利岭岗村和美乡村建设项目</t>
  </si>
  <si>
    <t>农村基础设施-农村道路建设</t>
  </si>
  <si>
    <t>永利村委会岭岗村</t>
  </si>
  <si>
    <t>1.新建C30砼水泥硬化和美乡村路长1000米，均宽3米，均厚0.2米；2.重建路挡（C25砼）250立方米；3.村内污水管 ：主管DN300钢带管长600米，入户PVC管DN110长2450米，50立方米三格污水池，检查井6个，路灯30盏。</t>
  </si>
  <si>
    <t>建成水泥硬化路1000米、重建路挡250米、主管DN300钢带管长600米、入户PVC管DN110长2450米、50立方米三格污水池、检查井6个、路灯30盏，改善农村生活条件，使农村成为“留得住、过得好”的地方。</t>
  </si>
  <si>
    <t>巍宝山乡大波罗科村和美乡村建设项目</t>
  </si>
  <si>
    <t>巍宝山乡安乐村委会大波罗棵村</t>
  </si>
  <si>
    <t xml:space="preserve">1.C30砼水泥硬化村内道路路长1200米，路挡墙建设（C15毛石混凝土）375立方米；
2.村内路灯购置安装20盏，石桌购置安装4套，垃圾房建设3座； 
3.停车场建设（C30混凝土）1200平方米。                                                         </t>
  </si>
  <si>
    <t xml:space="preserve">建成大波罗棵村心道路硬化1200m（厚0.2m，C30混凝土），道路挡墙建设375m³（C15毛石混凝土），安装路灯20盏，石桌4套，垃圾房建设3座，停车场建设1200㎡（厚0.2m，C30混凝土），解决安乐村委会大波罗棵全村的生存和发展问题，改善群众的居住环境、生存环境，还有助于提高村民的综合素质，保障群众实现“稳基础、能致富、可发展”，为巩固拓展脱贫攻坚成果、有效衔接乡村振兴奠定坚实的基础。
</t>
  </si>
  <si>
    <t>2025年紫金乡民建射克佐美丽村庄建设项目</t>
  </si>
  <si>
    <t>紫金乡民建村委会射克佐</t>
  </si>
  <si>
    <t xml:space="preserve">新建C30砼路面2500米、均宽2.5米、厚度0.2米，挡墙（C25砼）117立方米； 排污管主管（DN300钢带管）420米，入户PVC管DN110长650米；10立方米三格化粪池，检查井（1X0.7）10个，路灯24盏。
</t>
  </si>
  <si>
    <t>建成C30砼路面2500米、均宽2.5米、厚度0.2米，挡墙（C25砼）117立方米； 排污管主管（DN300钢带管）420米，入户PVC管DN110长650米；10立方米三格化粪池，检查井（1X0.7）10个，路灯24盏，进一步提升射克佐社农村生活条件，使农村成为“生态宜居、过得好、留住人、吸引人”的地方。</t>
  </si>
  <si>
    <t>四、易地搬迁后扶类项目</t>
  </si>
  <si>
    <t>五、巩固三保障成果类项目</t>
  </si>
  <si>
    <t>雨露计划</t>
  </si>
  <si>
    <t>教育—享受“雨露计划”职业教育补助</t>
  </si>
  <si>
    <t>县农业农村局、县教育体育局</t>
  </si>
  <si>
    <t xml:space="preserve">   对巍山县辖区内符合条件的中高职学生及东西协作学生开展“雨露计划”职业教育补助。</t>
  </si>
  <si>
    <t xml:space="preserve">  有效缓解困难学生求学资金不足问题，减轻脱贫人口、监测对象教育费用负担，阻断代际贫困。</t>
  </si>
  <si>
    <t>六、乡村治理和精神文明建设类项目</t>
  </si>
  <si>
    <t>...</t>
  </si>
  <si>
    <t>七、其他</t>
  </si>
  <si>
    <t>2021年乡村振兴示范乡、示范村建设项目</t>
  </si>
  <si>
    <t>各乡镇人民政府</t>
  </si>
  <si>
    <t xml:space="preserve">   使用省级财政衔接资金300万元，补齐2021年纳入项目库、符合当时衔接资金要求，并在过渡期内实施的巍山县紫金乡2021年乡村振兴示范乡镇建设、庙街镇2021年碧清乡村振兴示范村建设、永建镇2021年小围埂乡村振兴示范村建设、2021年大仓镇小三家村乡村振兴示范村建设、2021年五印乡白及村乡村振兴示范村建设、牛街乡直捷村乡村振兴示范村建设、2021年巍宝山乡建设村乡村振兴示范村建设、2021年马鞍山乡青云村乡村振兴示范村建设、2021年南诏镇新村乡村振兴示范村建设、2021年青华乡中窑村乡村振兴示范村建设等10个项目资金缺口。</t>
  </si>
  <si>
    <t>补齐2021年乡村振兴1个示范乡、9个示范村建设项目资金缺口。</t>
  </si>
  <si>
    <t>备注：1.申报入库项目要符合对应的资金管理规定，杜绝负面清单和超范围使用资金；2.严格按照项目库分类表分类，项目类别填写至二级分类+子类型（见示例），民族团结示范、乡村振兴示范类项目根据主要建设内容归到上述类别中。</t>
  </si>
</sst>
</file>

<file path=xl/styles.xml><?xml version="1.0" encoding="utf-8"?>
<styleSheet xmlns="http://schemas.openxmlformats.org/spreadsheetml/2006/main">
  <numFmts count="9">
    <numFmt numFmtId="176" formatCode="0.0000_);[Red]\(0.0000\)"/>
    <numFmt numFmtId="177" formatCode="0_ "/>
    <numFmt numFmtId="178" formatCode="0.00_);[Red]\(0.00\)"/>
    <numFmt numFmtId="179" formatCode="0.00_ "/>
    <numFmt numFmtId="180" formatCode="0_);[Red]\(0\)"/>
    <numFmt numFmtId="43" formatCode="_ * #,##0.00_ ;_ * \-#,##0.00_ ;_ * &quot;-&quot;??_ ;_ @_ "/>
    <numFmt numFmtId="41" formatCode="_ * #,##0_ ;_ * \-#,##0_ ;_ * &quot;-&quot;_ ;_ @_ "/>
    <numFmt numFmtId="44" formatCode="_ &quot;￥&quot;* #,##0.00_ ;_ &quot;￥&quot;* \-#,##0.00_ ;_ &quot;￥&quot;* &quot;-&quot;??_ ;_ @_ "/>
    <numFmt numFmtId="42" formatCode="_ &quot;￥&quot;* #,##0_ ;_ &quot;￥&quot;* \-#,##0_ ;_ &quot;￥&quot;* &quot;-&quot;_ ;_ @_ "/>
  </numFmts>
  <fonts count="32">
    <font>
      <sz val="11"/>
      <color theme="1"/>
      <name val="宋体"/>
      <charset val="134"/>
      <scheme val="minor"/>
    </font>
    <font>
      <sz val="11"/>
      <color theme="1"/>
      <name val="方正仿宋_GBK"/>
      <charset val="134"/>
    </font>
    <font>
      <sz val="12"/>
      <color theme="1"/>
      <name val="宋体"/>
      <charset val="134"/>
      <scheme val="minor"/>
    </font>
    <font>
      <sz val="11"/>
      <name val="宋体"/>
      <charset val="134"/>
      <scheme val="minor"/>
    </font>
    <font>
      <sz val="14"/>
      <name val="宋体"/>
      <charset val="134"/>
      <scheme val="minor"/>
    </font>
    <font>
      <sz val="14"/>
      <name val="仿宋"/>
      <charset val="134"/>
    </font>
    <font>
      <sz val="48"/>
      <name val="宋体"/>
      <charset val="134"/>
      <scheme val="minor"/>
    </font>
    <font>
      <sz val="12"/>
      <name val="宋体"/>
      <charset val="134"/>
      <scheme val="minor"/>
    </font>
    <font>
      <b/>
      <sz val="12"/>
      <color theme="1"/>
      <name val="宋体"/>
      <charset val="134"/>
      <scheme val="minor"/>
    </font>
    <font>
      <sz val="11"/>
      <color theme="0"/>
      <name val="宋体"/>
      <charset val="0"/>
      <scheme val="minor"/>
    </font>
    <font>
      <sz val="11"/>
      <color rgb="FFFF0000"/>
      <name val="宋体"/>
      <charset val="0"/>
      <scheme val="minor"/>
    </font>
    <font>
      <sz val="11"/>
      <color rgb="FF9C0006"/>
      <name val="宋体"/>
      <charset val="0"/>
      <scheme val="minor"/>
    </font>
    <font>
      <sz val="11"/>
      <color theme="1"/>
      <name val="宋体"/>
      <charset val="0"/>
      <scheme val="minor"/>
    </font>
    <font>
      <b/>
      <sz val="11"/>
      <color theme="1"/>
      <name val="宋体"/>
      <charset val="0"/>
      <scheme val="minor"/>
    </font>
    <font>
      <sz val="10"/>
      <name val="Arial"/>
      <charset val="0"/>
    </font>
    <font>
      <sz val="11"/>
      <color rgb="FFFA7D00"/>
      <name val="宋体"/>
      <charset val="0"/>
      <scheme val="minor"/>
    </font>
    <font>
      <b/>
      <sz val="11"/>
      <color theme="3"/>
      <name val="宋体"/>
      <charset val="134"/>
      <scheme val="minor"/>
    </font>
    <font>
      <b/>
      <sz val="13"/>
      <color theme="3"/>
      <name val="宋体"/>
      <charset val="134"/>
      <scheme val="minor"/>
    </font>
    <font>
      <sz val="11"/>
      <color rgb="FF006100"/>
      <name val="宋体"/>
      <charset val="0"/>
      <scheme val="minor"/>
    </font>
    <font>
      <b/>
      <sz val="18"/>
      <color theme="3"/>
      <name val="宋体"/>
      <charset val="134"/>
      <scheme val="minor"/>
    </font>
    <font>
      <i/>
      <sz val="11"/>
      <color rgb="FF7F7F7F"/>
      <name val="宋体"/>
      <charset val="0"/>
      <scheme val="minor"/>
    </font>
    <font>
      <sz val="12"/>
      <name val="宋体"/>
      <charset val="134"/>
    </font>
    <font>
      <b/>
      <sz val="11"/>
      <color rgb="FFFA7D00"/>
      <name val="宋体"/>
      <charset val="0"/>
      <scheme val="minor"/>
    </font>
    <font>
      <sz val="11"/>
      <color rgb="FF9C6500"/>
      <name val="宋体"/>
      <charset val="0"/>
      <scheme val="minor"/>
    </font>
    <font>
      <u/>
      <sz val="11"/>
      <color rgb="FF800080"/>
      <name val="宋体"/>
      <charset val="0"/>
      <scheme val="minor"/>
    </font>
    <font>
      <b/>
      <sz val="11"/>
      <color rgb="FFFFFFFF"/>
      <name val="宋体"/>
      <charset val="0"/>
      <scheme val="minor"/>
    </font>
    <font>
      <b/>
      <sz val="15"/>
      <color theme="3"/>
      <name val="宋体"/>
      <charset val="134"/>
      <scheme val="minor"/>
    </font>
    <font>
      <u/>
      <sz val="11"/>
      <color rgb="FF0000FF"/>
      <name val="宋体"/>
      <charset val="0"/>
      <scheme val="minor"/>
    </font>
    <font>
      <sz val="11"/>
      <color rgb="FF3F3F76"/>
      <name val="宋体"/>
      <charset val="0"/>
      <scheme val="minor"/>
    </font>
    <font>
      <b/>
      <sz val="11"/>
      <color rgb="FF3F3F3F"/>
      <name val="宋体"/>
      <charset val="0"/>
      <scheme val="minor"/>
    </font>
    <font>
      <sz val="9"/>
      <name val="宋体"/>
      <charset val="134"/>
    </font>
    <font>
      <b/>
      <sz val="9"/>
      <name val="宋体"/>
      <charset val="134"/>
    </font>
  </fonts>
  <fills count="34">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rgb="FFFFC7CE"/>
        <bgColor indexed="64"/>
      </patternFill>
    </fill>
    <fill>
      <patternFill patternType="solid">
        <fgColor theme="4" tint="0.599993896298105"/>
        <bgColor indexed="64"/>
      </patternFill>
    </fill>
    <fill>
      <patternFill patternType="solid">
        <fgColor rgb="FFFFFFCC"/>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rgb="FFC6EFCE"/>
        <bgColor indexed="64"/>
      </patternFill>
    </fill>
    <fill>
      <patternFill patternType="solid">
        <fgColor theme="6"/>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8"/>
        <bgColor indexed="64"/>
      </patternFill>
    </fill>
    <fill>
      <patternFill patternType="solid">
        <fgColor theme="7"/>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rgb="FFF2F2F2"/>
        <bgColor indexed="64"/>
      </patternFill>
    </fill>
    <fill>
      <patternFill patternType="solid">
        <fgColor theme="7" tint="0.399975585192419"/>
        <bgColor indexed="64"/>
      </patternFill>
    </fill>
    <fill>
      <patternFill patternType="solid">
        <fgColor theme="9"/>
        <bgColor indexed="64"/>
      </patternFill>
    </fill>
    <fill>
      <patternFill patternType="solid">
        <fgColor rgb="FFFFEB9C"/>
        <bgColor indexed="64"/>
      </patternFill>
    </fill>
    <fill>
      <patternFill patternType="solid">
        <fgColor theme="9" tint="0.599993896298105"/>
        <bgColor indexed="64"/>
      </patternFill>
    </fill>
    <fill>
      <patternFill patternType="solid">
        <fgColor rgb="FFA5A5A5"/>
        <bgColor indexed="64"/>
      </patternFill>
    </fill>
    <fill>
      <patternFill patternType="solid">
        <fgColor theme="5"/>
        <bgColor indexed="64"/>
      </patternFill>
    </fill>
    <fill>
      <patternFill patternType="solid">
        <fgColor theme="4" tint="0.799981688894314"/>
        <bgColor indexed="64"/>
      </patternFill>
    </fill>
    <fill>
      <patternFill patternType="solid">
        <fgColor rgb="FFFFCC9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theme="4"/>
      </top>
      <bottom style="double">
        <color theme="4"/>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51">
    <xf numFmtId="0" fontId="0" fillId="0" borderId="0">
      <alignment vertical="center"/>
    </xf>
    <xf numFmtId="0" fontId="9" fillId="27" borderId="0" applyNumberFormat="0" applyBorder="0" applyAlignment="0" applyProtection="0">
      <alignment vertical="center"/>
    </xf>
    <xf numFmtId="0" fontId="12" fillId="22" borderId="0" applyNumberFormat="0" applyBorder="0" applyAlignment="0" applyProtection="0">
      <alignment vertical="center"/>
    </xf>
    <xf numFmtId="0" fontId="12" fillId="19" borderId="0" applyNumberFormat="0" applyBorder="0" applyAlignment="0" applyProtection="0">
      <alignment vertical="center"/>
    </xf>
    <xf numFmtId="0" fontId="9" fillId="21" borderId="0" applyNumberFormat="0" applyBorder="0" applyAlignment="0" applyProtection="0">
      <alignment vertical="center"/>
    </xf>
    <xf numFmtId="0" fontId="9" fillId="18" borderId="0" applyNumberFormat="0" applyBorder="0" applyAlignment="0" applyProtection="0">
      <alignment vertical="center"/>
    </xf>
    <xf numFmtId="0" fontId="12" fillId="17" borderId="0" applyNumberFormat="0" applyBorder="0" applyAlignment="0" applyProtection="0">
      <alignment vertical="center"/>
    </xf>
    <xf numFmtId="0" fontId="9" fillId="10" borderId="0" applyNumberFormat="0" applyBorder="0" applyAlignment="0" applyProtection="0">
      <alignment vertical="center"/>
    </xf>
    <xf numFmtId="0" fontId="9" fillId="8" borderId="0" applyNumberFormat="0" applyBorder="0" applyAlignment="0" applyProtection="0">
      <alignment vertical="center"/>
    </xf>
    <xf numFmtId="0" fontId="21" fillId="0" borderId="0">
      <alignment vertical="center"/>
    </xf>
    <xf numFmtId="0" fontId="9" fillId="13" borderId="0" applyNumberFormat="0" applyBorder="0" applyAlignment="0" applyProtection="0">
      <alignment vertical="center"/>
    </xf>
    <xf numFmtId="0" fontId="12" fillId="24" borderId="0" applyNumberFormat="0" applyBorder="0" applyAlignment="0" applyProtection="0">
      <alignment vertical="center"/>
    </xf>
    <xf numFmtId="0" fontId="12" fillId="12" borderId="0" applyNumberFormat="0" applyBorder="0" applyAlignment="0" applyProtection="0">
      <alignment vertical="center"/>
    </xf>
    <xf numFmtId="0" fontId="12" fillId="23" borderId="0" applyNumberFormat="0" applyBorder="0" applyAlignment="0" applyProtection="0">
      <alignment vertical="center"/>
    </xf>
    <xf numFmtId="0" fontId="19"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30" borderId="12" applyNumberFormat="0" applyAlignment="0" applyProtection="0">
      <alignment vertical="center"/>
    </xf>
    <xf numFmtId="0" fontId="26" fillId="0" borderId="8" applyNumberFormat="0" applyFill="0" applyAlignment="0" applyProtection="0">
      <alignment vertical="center"/>
    </xf>
    <xf numFmtId="0" fontId="28" fillId="33" borderId="11" applyNumberFormat="0" applyAlignment="0" applyProtection="0">
      <alignment vertical="center"/>
    </xf>
    <xf numFmtId="0" fontId="27" fillId="0" borderId="0" applyNumberFormat="0" applyFill="0" applyBorder="0" applyAlignment="0" applyProtection="0">
      <alignment vertical="center"/>
    </xf>
    <xf numFmtId="0" fontId="29" fillId="25" borderId="13" applyNumberFormat="0" applyAlignment="0" applyProtection="0">
      <alignment vertical="center"/>
    </xf>
    <xf numFmtId="0" fontId="12" fillId="29" borderId="0" applyNumberFormat="0" applyBorder="0" applyAlignment="0" applyProtection="0">
      <alignment vertical="center"/>
    </xf>
    <xf numFmtId="0" fontId="12" fillId="11" borderId="0" applyNumberFormat="0" applyBorder="0" applyAlignment="0" applyProtection="0">
      <alignment vertical="center"/>
    </xf>
    <xf numFmtId="42" fontId="0" fillId="0" borderId="0" applyFont="0" applyFill="0" applyBorder="0" applyAlignment="0" applyProtection="0">
      <alignment vertical="center"/>
    </xf>
    <xf numFmtId="0" fontId="16" fillId="0" borderId="10" applyNumberFormat="0" applyFill="0" applyAlignment="0" applyProtection="0">
      <alignment vertical="center"/>
    </xf>
    <xf numFmtId="0" fontId="20" fillId="0" borderId="0" applyNumberFormat="0" applyFill="0" applyBorder="0" applyAlignment="0" applyProtection="0">
      <alignment vertical="center"/>
    </xf>
    <xf numFmtId="0" fontId="22" fillId="25" borderId="11" applyNumberFormat="0" applyAlignment="0" applyProtection="0">
      <alignment vertical="center"/>
    </xf>
    <xf numFmtId="0" fontId="9" fillId="16" borderId="0" applyNumberFormat="0" applyBorder="0" applyAlignment="0" applyProtection="0">
      <alignment vertical="center"/>
    </xf>
    <xf numFmtId="41" fontId="0" fillId="0" borderId="0" applyFont="0" applyFill="0" applyBorder="0" applyAlignment="0" applyProtection="0">
      <alignment vertical="center"/>
    </xf>
    <xf numFmtId="0" fontId="9" fillId="7" borderId="0" applyNumberFormat="0" applyBorder="0" applyAlignment="0" applyProtection="0">
      <alignment vertical="center"/>
    </xf>
    <xf numFmtId="0" fontId="0" fillId="6" borderId="9" applyNumberFormat="0" applyFont="0" applyAlignment="0" applyProtection="0">
      <alignment vertical="center"/>
    </xf>
    <xf numFmtId="0" fontId="18" fillId="9" borderId="0" applyNumberFormat="0" applyBorder="0" applyAlignment="0" applyProtection="0">
      <alignment vertical="center"/>
    </xf>
    <xf numFmtId="44" fontId="0" fillId="0" borderId="0" applyFont="0" applyFill="0" applyBorder="0" applyAlignment="0" applyProtection="0">
      <alignment vertical="center"/>
    </xf>
    <xf numFmtId="43" fontId="0" fillId="0" borderId="0" applyFont="0" applyFill="0" applyBorder="0" applyAlignment="0" applyProtection="0">
      <alignment vertical="center"/>
    </xf>
    <xf numFmtId="0" fontId="17" fillId="0" borderId="8" applyNumberFormat="0" applyFill="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7" applyNumberFormat="0" applyFill="0" applyAlignment="0" applyProtection="0">
      <alignment vertical="center"/>
    </xf>
    <xf numFmtId="0" fontId="12" fillId="15" borderId="0" applyNumberFormat="0" applyBorder="0" applyAlignment="0" applyProtection="0">
      <alignment vertical="center"/>
    </xf>
    <xf numFmtId="0" fontId="12" fillId="32" borderId="0" applyNumberFormat="0" applyBorder="0" applyAlignment="0" applyProtection="0">
      <alignment vertical="center"/>
    </xf>
    <xf numFmtId="0" fontId="14" fillId="0" borderId="0"/>
    <xf numFmtId="0" fontId="9" fillId="20" borderId="0" applyNumberFormat="0" applyBorder="0" applyAlignment="0" applyProtection="0">
      <alignment vertical="center"/>
    </xf>
    <xf numFmtId="0" fontId="13" fillId="0" borderId="6" applyNumberFormat="0" applyFill="0" applyAlignment="0" applyProtection="0">
      <alignment vertical="center"/>
    </xf>
    <xf numFmtId="0" fontId="9" fillId="31" borderId="0" applyNumberFormat="0" applyBorder="0" applyAlignment="0" applyProtection="0">
      <alignment vertical="center"/>
    </xf>
    <xf numFmtId="0" fontId="11" fillId="4" borderId="0" applyNumberFormat="0" applyBorder="0" applyAlignment="0" applyProtection="0">
      <alignment vertical="center"/>
    </xf>
    <xf numFmtId="0" fontId="12" fillId="14" borderId="0" applyNumberFormat="0" applyBorder="0" applyAlignment="0" applyProtection="0">
      <alignment vertical="center"/>
    </xf>
    <xf numFmtId="0" fontId="10" fillId="0" borderId="0" applyNumberFormat="0" applyFill="0" applyBorder="0" applyAlignment="0" applyProtection="0">
      <alignment vertical="center"/>
    </xf>
    <xf numFmtId="0" fontId="23" fillId="28" borderId="0" applyNumberFormat="0" applyBorder="0" applyAlignment="0" applyProtection="0">
      <alignment vertical="center"/>
    </xf>
    <xf numFmtId="0" fontId="9" fillId="3" borderId="0" applyNumberFormat="0" applyBorder="0" applyAlignment="0" applyProtection="0">
      <alignment vertical="center"/>
    </xf>
    <xf numFmtId="0" fontId="9" fillId="26" borderId="0" applyNumberFormat="0" applyBorder="0" applyAlignment="0" applyProtection="0">
      <alignment vertical="center"/>
    </xf>
    <xf numFmtId="0" fontId="12" fillId="5" borderId="0" applyNumberFormat="0" applyBorder="0" applyAlignment="0" applyProtection="0">
      <alignment vertical="center"/>
    </xf>
  </cellStyleXfs>
  <cellXfs count="78">
    <xf numFmtId="0" fontId="0" fillId="0" borderId="0" xfId="0">
      <alignment vertical="center"/>
    </xf>
    <xf numFmtId="0" fontId="1" fillId="0" borderId="0" xfId="0" applyFont="1">
      <alignment vertical="center"/>
    </xf>
    <xf numFmtId="0" fontId="2" fillId="0" borderId="0" xfId="0" applyFont="1" applyAlignment="1">
      <alignment horizontal="center" vertical="center"/>
    </xf>
    <xf numFmtId="0" fontId="2" fillId="0" borderId="0" xfId="0" applyFont="1">
      <alignment vertical="center"/>
    </xf>
    <xf numFmtId="0" fontId="2" fillId="2" borderId="0" xfId="0" applyFont="1" applyFill="1">
      <alignment vertical="center"/>
    </xf>
    <xf numFmtId="0" fontId="3" fillId="0" borderId="0" xfId="0" applyFont="1" applyAlignment="1">
      <alignment horizontal="center" vertical="center"/>
    </xf>
    <xf numFmtId="0" fontId="3" fillId="0" borderId="0" xfId="0" applyFont="1" applyAlignment="1">
      <alignment vertical="center" wrapText="1"/>
    </xf>
    <xf numFmtId="0" fontId="3" fillId="0" borderId="0" xfId="0" applyFont="1">
      <alignment vertical="center"/>
    </xf>
    <xf numFmtId="0" fontId="3" fillId="0" borderId="0" xfId="0" applyFont="1" applyAlignment="1">
      <alignment horizontal="center" vertical="center" wrapText="1"/>
    </xf>
    <xf numFmtId="0" fontId="4" fillId="0" borderId="0" xfId="0" applyFont="1" applyAlignment="1">
      <alignment horizontal="left" vertical="center"/>
    </xf>
    <xf numFmtId="179" fontId="5" fillId="0" borderId="0" xfId="0" applyNumberFormat="1" applyFont="1" applyAlignment="1">
      <alignment horizontal="center" vertical="center" wrapText="1"/>
    </xf>
    <xf numFmtId="179" fontId="5" fillId="0" borderId="0" xfId="0" applyNumberFormat="1" applyFont="1" applyAlignment="1">
      <alignment horizontal="center" vertical="center"/>
    </xf>
    <xf numFmtId="179" fontId="5" fillId="0" borderId="0" xfId="0" applyNumberFormat="1" applyFont="1">
      <alignment vertical="center"/>
    </xf>
    <xf numFmtId="177" fontId="5" fillId="0" borderId="0" xfId="0" applyNumberFormat="1" applyFont="1">
      <alignment vertical="center"/>
    </xf>
    <xf numFmtId="177" fontId="3" fillId="0" borderId="0" xfId="0" applyNumberFormat="1" applyFont="1">
      <alignment vertical="center"/>
    </xf>
    <xf numFmtId="177" fontId="3" fillId="0" borderId="0" xfId="0" applyNumberFormat="1" applyFont="1" applyAlignment="1">
      <alignment vertical="center" wrapText="1"/>
    </xf>
    <xf numFmtId="176" fontId="3" fillId="0" borderId="0" xfId="0" applyNumberFormat="1" applyFont="1" applyFill="1" applyAlignment="1" applyProtection="1">
      <alignment horizontal="left" vertical="center" wrapText="1"/>
    </xf>
    <xf numFmtId="176" fontId="3" fillId="0" borderId="0" xfId="0" applyNumberFormat="1" applyFont="1" applyFill="1" applyBorder="1" applyAlignment="1" applyProtection="1">
      <alignment horizontal="left" vertical="center" wrapText="1"/>
    </xf>
    <xf numFmtId="176" fontId="6" fillId="0" borderId="0" xfId="0" applyNumberFormat="1" applyFont="1" applyFill="1" applyAlignment="1" applyProtection="1">
      <alignment horizontal="center" vertical="center" wrapText="1"/>
    </xf>
    <xf numFmtId="0" fontId="3" fillId="0" borderId="0" xfId="0" applyFont="1" applyAlignment="1">
      <alignment horizontal="left" vertical="center" wrapText="1"/>
    </xf>
    <xf numFmtId="176" fontId="7" fillId="0" borderId="1" xfId="0" applyNumberFormat="1" applyFont="1" applyFill="1" applyBorder="1" applyAlignment="1" applyProtection="1">
      <alignment horizontal="center" vertical="center" wrapText="1"/>
    </xf>
    <xf numFmtId="180" fontId="7" fillId="0" borderId="1"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center" vertical="center" wrapText="1"/>
    </xf>
    <xf numFmtId="180" fontId="2" fillId="0" borderId="1" xfId="0" applyNumberFormat="1" applyFont="1" applyFill="1" applyBorder="1" applyAlignment="1" applyProtection="1">
      <alignment horizontal="center" vertical="center" wrapText="1"/>
    </xf>
    <xf numFmtId="176" fontId="2" fillId="0" borderId="1" xfId="0" applyNumberFormat="1" applyFont="1" applyFill="1" applyBorder="1" applyAlignment="1" applyProtection="1">
      <alignment horizontal="center" vertical="center" wrapText="1"/>
    </xf>
    <xf numFmtId="176" fontId="2" fillId="0" borderId="1" xfId="0" applyNumberFormat="1" applyFont="1" applyFill="1" applyBorder="1" applyAlignment="1" applyProtection="1">
      <alignment horizontal="left" vertical="center" wrapText="1"/>
    </xf>
    <xf numFmtId="176" fontId="2" fillId="2" borderId="1" xfId="0" applyNumberFormat="1" applyFont="1" applyFill="1" applyBorder="1" applyAlignment="1" applyProtection="1">
      <alignment horizontal="center" vertical="center" wrapText="1"/>
    </xf>
    <xf numFmtId="0" fontId="2" fillId="0" borderId="1" xfId="0"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177" fontId="2" fillId="2" borderId="1" xfId="0" applyNumberFormat="1" applyFont="1" applyFill="1" applyBorder="1" applyAlignment="1" applyProtection="1">
      <alignment horizontal="center" vertical="center" wrapText="1"/>
    </xf>
    <xf numFmtId="176" fontId="2" fillId="2" borderId="1" xfId="0" applyNumberFormat="1" applyFont="1" applyFill="1" applyBorder="1" applyAlignment="1" applyProtection="1">
      <alignment horizontal="left" vertical="center" wrapText="1"/>
    </xf>
    <xf numFmtId="177" fontId="2" fillId="0" borderId="1" xfId="0" applyNumberFormat="1" applyFont="1" applyFill="1" applyBorder="1" applyAlignment="1" applyProtection="1">
      <alignment horizontal="center" vertical="center" wrapText="1"/>
    </xf>
    <xf numFmtId="176" fontId="2" fillId="0" borderId="2" xfId="0" applyNumberFormat="1" applyFont="1" applyFill="1" applyBorder="1" applyAlignment="1" applyProtection="1">
      <alignment horizontal="center" vertical="center" wrapText="1"/>
    </xf>
    <xf numFmtId="176" fontId="2" fillId="0" borderId="3" xfId="0" applyNumberFormat="1" applyFont="1" applyFill="1" applyBorder="1" applyAlignment="1" applyProtection="1">
      <alignment horizontal="center" vertical="center" wrapText="1"/>
    </xf>
    <xf numFmtId="176" fontId="2" fillId="0" borderId="4" xfId="0" applyNumberFormat="1" applyFont="1" applyFill="1" applyBorder="1" applyAlignment="1" applyProtection="1">
      <alignment horizontal="center" vertical="center" wrapText="1"/>
    </xf>
    <xf numFmtId="176" fontId="3" fillId="0" borderId="0" xfId="0" applyNumberFormat="1" applyFont="1" applyFill="1" applyBorder="1" applyAlignment="1" applyProtection="1">
      <alignment horizontal="center" vertical="center" wrapText="1"/>
    </xf>
    <xf numFmtId="176" fontId="4" fillId="0" borderId="0" xfId="0" applyNumberFormat="1" applyFont="1" applyFill="1" applyBorder="1" applyAlignment="1" applyProtection="1">
      <alignment horizontal="left" vertical="center" wrapText="1"/>
    </xf>
    <xf numFmtId="176" fontId="6" fillId="0" borderId="0" xfId="0" applyNumberFormat="1" applyFont="1" applyFill="1" applyAlignment="1" applyProtection="1">
      <alignment horizontal="left" vertical="center" wrapText="1"/>
    </xf>
    <xf numFmtId="0" fontId="4" fillId="0" borderId="0" xfId="0" applyFont="1" applyAlignment="1">
      <alignment horizontal="left" vertical="center" wrapText="1"/>
    </xf>
    <xf numFmtId="176" fontId="7" fillId="0" borderId="1" xfId="0" applyNumberFormat="1" applyFont="1" applyFill="1" applyBorder="1" applyAlignment="1" applyProtection="1">
      <alignment horizontal="left" vertical="center" wrapText="1"/>
    </xf>
    <xf numFmtId="0" fontId="7" fillId="0" borderId="1" xfId="0" applyNumberFormat="1" applyFont="1" applyFill="1" applyBorder="1" applyAlignment="1" applyProtection="1">
      <alignment horizontal="left" vertical="center" wrapText="1"/>
    </xf>
    <xf numFmtId="0" fontId="2" fillId="0" borderId="1" xfId="0" applyNumberFormat="1" applyFont="1" applyFill="1" applyBorder="1" applyAlignment="1" applyProtection="1">
      <alignment horizontal="left"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vertical="center" wrapText="1"/>
    </xf>
    <xf numFmtId="176" fontId="2" fillId="0" borderId="1" xfId="0" applyNumberFormat="1" applyFont="1" applyFill="1" applyBorder="1" applyAlignment="1">
      <alignment horizontal="left" vertical="center" wrapText="1"/>
    </xf>
    <xf numFmtId="176" fontId="2" fillId="0" borderId="5" xfId="0" applyNumberFormat="1" applyFont="1" applyFill="1" applyBorder="1" applyAlignment="1" applyProtection="1">
      <alignment horizontal="center" vertical="center" wrapText="1"/>
    </xf>
    <xf numFmtId="179" fontId="4" fillId="0" borderId="0" xfId="0" applyNumberFormat="1" applyFont="1" applyFill="1" applyBorder="1" applyAlignment="1" applyProtection="1">
      <alignment horizontal="center" vertical="center" wrapText="1"/>
    </xf>
    <xf numFmtId="179" fontId="4" fillId="0" borderId="0" xfId="0" applyNumberFormat="1" applyFont="1" applyFill="1" applyBorder="1" applyAlignment="1" applyProtection="1">
      <alignment horizontal="left" vertical="center" wrapText="1"/>
    </xf>
    <xf numFmtId="177" fontId="4" fillId="0" borderId="0" xfId="0" applyNumberFormat="1" applyFont="1" applyFill="1" applyBorder="1" applyAlignment="1" applyProtection="1">
      <alignment horizontal="left" vertical="center" wrapText="1"/>
    </xf>
    <xf numFmtId="179" fontId="6" fillId="0" borderId="0" xfId="0" applyNumberFormat="1" applyFont="1" applyFill="1" applyAlignment="1" applyProtection="1">
      <alignment horizontal="center" vertical="center" wrapText="1"/>
    </xf>
    <xf numFmtId="177" fontId="6" fillId="0" borderId="0" xfId="0" applyNumberFormat="1" applyFont="1" applyFill="1" applyAlignment="1" applyProtection="1">
      <alignment horizontal="center" vertical="center" wrapText="1"/>
    </xf>
    <xf numFmtId="179" fontId="4" fillId="0" borderId="0" xfId="0" applyNumberFormat="1" applyFont="1" applyAlignment="1">
      <alignment horizontal="left" vertical="center" wrapText="1"/>
    </xf>
    <xf numFmtId="177" fontId="4" fillId="0" borderId="0" xfId="0" applyNumberFormat="1" applyFont="1" applyAlignment="1">
      <alignment horizontal="left" vertical="center" wrapText="1"/>
    </xf>
    <xf numFmtId="179" fontId="7" fillId="0" borderId="1" xfId="0" applyNumberFormat="1" applyFont="1" applyFill="1" applyBorder="1" applyAlignment="1" applyProtection="1">
      <alignment horizontal="center" vertical="center" wrapText="1"/>
    </xf>
    <xf numFmtId="177" fontId="7" fillId="0" borderId="1" xfId="0" applyNumberFormat="1" applyFont="1" applyFill="1" applyBorder="1" applyAlignment="1" applyProtection="1">
      <alignment horizontal="center" vertical="center" wrapText="1"/>
    </xf>
    <xf numFmtId="179" fontId="2" fillId="0" borderId="1" xfId="0" applyNumberFormat="1" applyFont="1" applyFill="1" applyBorder="1" applyAlignment="1" applyProtection="1">
      <alignment horizontal="center" vertical="center" wrapText="1"/>
    </xf>
    <xf numFmtId="179" fontId="2" fillId="0" borderId="1" xfId="0" applyNumberFormat="1" applyFont="1" applyFill="1" applyBorder="1" applyAlignment="1">
      <alignment horizontal="center" vertical="center" wrapText="1"/>
    </xf>
    <xf numFmtId="179" fontId="2" fillId="2" borderId="1" xfId="0" applyNumberFormat="1" applyFont="1" applyFill="1" applyBorder="1" applyAlignment="1" applyProtection="1">
      <alignment horizontal="center" vertical="center" wrapText="1"/>
    </xf>
    <xf numFmtId="177" fontId="2" fillId="0" borderId="1" xfId="0" applyNumberFormat="1" applyFont="1" applyFill="1" applyBorder="1" applyAlignment="1">
      <alignment horizontal="center" vertical="center" wrapText="1"/>
    </xf>
    <xf numFmtId="179" fontId="2" fillId="0" borderId="1" xfId="0" applyNumberFormat="1" applyFont="1" applyBorder="1" applyAlignment="1">
      <alignment horizontal="center" vertical="center" wrapText="1"/>
    </xf>
    <xf numFmtId="0" fontId="2" fillId="0" borderId="1" xfId="0" applyFont="1" applyBorder="1" applyAlignment="1">
      <alignment vertical="center" wrapText="1"/>
    </xf>
    <xf numFmtId="180" fontId="2" fillId="2" borderId="1" xfId="0" applyNumberFormat="1" applyFont="1" applyFill="1" applyBorder="1" applyAlignment="1" applyProtection="1">
      <alignment horizontal="center" vertical="center" wrapText="1"/>
    </xf>
    <xf numFmtId="177" fontId="4" fillId="0" borderId="0" xfId="0" applyNumberFormat="1" applyFont="1" applyFill="1" applyBorder="1" applyAlignment="1" applyProtection="1">
      <alignment horizontal="center" vertical="center" wrapText="1"/>
    </xf>
    <xf numFmtId="178" fontId="7" fillId="0" borderId="1" xfId="0" applyNumberFormat="1" applyFont="1" applyFill="1" applyBorder="1" applyAlignment="1" applyProtection="1">
      <alignment horizontal="center" vertical="center" wrapText="1"/>
    </xf>
    <xf numFmtId="178" fontId="7" fillId="0" borderId="1" xfId="0" applyNumberFormat="1" applyFont="1" applyFill="1" applyBorder="1" applyAlignment="1" applyProtection="1">
      <alignment horizontal="left" vertical="center" wrapText="1"/>
    </xf>
    <xf numFmtId="43" fontId="7" fillId="0" borderId="1" xfId="0" applyNumberFormat="1" applyFont="1" applyFill="1" applyBorder="1" applyAlignment="1" applyProtection="1">
      <alignment horizontal="left" vertical="center" wrapText="1"/>
    </xf>
    <xf numFmtId="180" fontId="2" fillId="0" borderId="1" xfId="0" applyNumberFormat="1" applyFont="1" applyFill="1" applyBorder="1" applyAlignment="1" applyProtection="1">
      <alignment horizontal="left" vertical="center" wrapText="1"/>
    </xf>
    <xf numFmtId="178" fontId="2" fillId="0" borderId="1" xfId="0" applyNumberFormat="1" applyFont="1" applyFill="1" applyBorder="1" applyAlignment="1">
      <alignment horizontal="left" vertical="center" wrapText="1"/>
    </xf>
    <xf numFmtId="176" fontId="2" fillId="0" borderId="1" xfId="0" applyNumberFormat="1" applyFont="1" applyFill="1" applyBorder="1" applyAlignment="1" applyProtection="1">
      <alignment horizontal="center" vertical="center"/>
    </xf>
    <xf numFmtId="177" fontId="3" fillId="0" borderId="0" xfId="0" applyNumberFormat="1" applyFont="1" applyFill="1" applyBorder="1" applyAlignment="1" applyProtection="1">
      <alignment horizontal="center" vertical="center" wrapText="1"/>
    </xf>
    <xf numFmtId="176" fontId="3" fillId="0" borderId="0" xfId="0" applyNumberFormat="1" applyFont="1" applyFill="1" applyBorder="1" applyAlignment="1" applyProtection="1">
      <alignment vertical="center" wrapText="1"/>
    </xf>
    <xf numFmtId="177" fontId="3" fillId="0" borderId="0" xfId="0" applyNumberFormat="1" applyFont="1" applyAlignment="1">
      <alignment horizontal="left" vertical="center" wrapText="1"/>
    </xf>
    <xf numFmtId="176" fontId="7" fillId="0" borderId="2" xfId="0" applyNumberFormat="1" applyFont="1" applyFill="1" applyBorder="1" applyAlignment="1" applyProtection="1">
      <alignment horizontal="center" vertical="center" wrapText="1"/>
    </xf>
    <xf numFmtId="180" fontId="2" fillId="0" borderId="1" xfId="0" applyNumberFormat="1" applyFont="1" applyFill="1" applyBorder="1" applyAlignment="1">
      <alignment horizontal="center" vertical="center" wrapText="1"/>
    </xf>
    <xf numFmtId="176" fontId="2" fillId="2" borderId="1" xfId="0" applyNumberFormat="1" applyFont="1" applyFill="1" applyBorder="1" applyAlignment="1" applyProtection="1">
      <alignment vertical="center" wrapText="1"/>
    </xf>
    <xf numFmtId="177" fontId="8" fillId="0" borderId="1" xfId="0" applyNumberFormat="1" applyFont="1" applyFill="1" applyBorder="1" applyAlignment="1" applyProtection="1">
      <alignment horizontal="center" vertical="center" wrapText="1"/>
    </xf>
    <xf numFmtId="176" fontId="2" fillId="0" borderId="1" xfId="0" applyNumberFormat="1" applyFont="1" applyFill="1" applyBorder="1" applyAlignment="1" applyProtection="1">
      <alignment vertical="center" wrapText="1"/>
    </xf>
    <xf numFmtId="180" fontId="2" fillId="0" borderId="1" xfId="0" applyNumberFormat="1" applyFont="1" applyFill="1" applyBorder="1" applyAlignment="1" applyProtection="1">
      <alignment horizontal="center" vertical="center"/>
    </xf>
  </cellXfs>
  <cellStyles count="51">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常规 2" xfId="9"/>
    <cellStyle name="60% - 强调文字颜色 5" xfId="10" builtinId="48"/>
    <cellStyle name="40% - 强调文字颜色 2" xfId="11" builtinId="35"/>
    <cellStyle name="40% - 强调文字颜色 5" xfId="12" builtinId="47"/>
    <cellStyle name="20% - 强调文字颜色 2" xfId="13" builtinId="34"/>
    <cellStyle name="标题" xfId="14" builtinId="15"/>
    <cellStyle name="已访问的超链接" xfId="15" builtinId="9"/>
    <cellStyle name="检查单元格" xfId="16" builtinId="23"/>
    <cellStyle name="标题 1" xfId="17" builtinId="16"/>
    <cellStyle name="输入" xfId="18" builtinId="20"/>
    <cellStyle name="超链接" xfId="19" builtinId="8"/>
    <cellStyle name="输出" xfId="20" builtinId="21"/>
    <cellStyle name="40% - 强调文字颜色 6" xfId="21" builtinId="51"/>
    <cellStyle name="20% - 强调文字颜色 3" xfId="22" builtinId="38"/>
    <cellStyle name="货币[0]" xfId="23" builtinId="7"/>
    <cellStyle name="标题 3" xfId="24" builtinId="18"/>
    <cellStyle name="解释性文本" xfId="25" builtinId="53"/>
    <cellStyle name="计算" xfId="26" builtinId="22"/>
    <cellStyle name="60% - 强调文字颜色 1" xfId="27" builtinId="32"/>
    <cellStyle name="千位分隔[0]" xfId="28" builtinId="6"/>
    <cellStyle name="60% - 强调文字颜色 3" xfId="29" builtinId="40"/>
    <cellStyle name="注释" xfId="30" builtinId="10"/>
    <cellStyle name="好" xfId="31" builtinId="26"/>
    <cellStyle name="货币" xfId="32" builtinId="4"/>
    <cellStyle name="千位分隔" xfId="33" builtinId="3"/>
    <cellStyle name="标题 2" xfId="34" builtinId="17"/>
    <cellStyle name="标题 4" xfId="35" builtinId="19"/>
    <cellStyle name="百分比" xfId="36" builtinId="5"/>
    <cellStyle name="链接单元格" xfId="37" builtinId="24"/>
    <cellStyle name="40% - 强调文字颜色 4" xfId="38" builtinId="43"/>
    <cellStyle name="20% - 强调文字颜色 1" xfId="39" builtinId="30"/>
    <cellStyle name="常规_Sheet1" xfId="40"/>
    <cellStyle name="强调文字颜色 5" xfId="41" builtinId="45"/>
    <cellStyle name="汇总" xfId="42" builtinId="25"/>
    <cellStyle name="强调文字颜色 2" xfId="43" builtinId="33"/>
    <cellStyle name="差" xfId="44" builtinId="27"/>
    <cellStyle name="20% - 强调文字颜色 6" xfId="45" builtinId="50"/>
    <cellStyle name="警告文本" xfId="46" builtinId="11"/>
    <cellStyle name="适中" xfId="47" builtinId="28"/>
    <cellStyle name="强调文字颜色 1" xfId="48" builtinId="29"/>
    <cellStyle name="60% - 强调文字颜色 4" xfId="49" builtinId="44"/>
    <cellStyle name="40% - 强调文字颜色 1" xfId="50" builtinId="31"/>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T59"/>
  <sheetViews>
    <sheetView tabSelected="1" zoomScale="115" zoomScaleNormal="115" topLeftCell="H29" workbookViewId="0">
      <selection activeCell="M33" sqref="M33"/>
    </sheetView>
  </sheetViews>
  <sheetFormatPr defaultColWidth="8.89166666666667" defaultRowHeight="18.75"/>
  <cols>
    <col min="1" max="1" width="5.5" style="5" customWidth="1"/>
    <col min="2" max="2" width="9.675" style="6" customWidth="1"/>
    <col min="3" max="3" width="6.55833333333333" style="6" customWidth="1"/>
    <col min="4" max="4" width="7.80833333333333" style="7" customWidth="1"/>
    <col min="5" max="5" width="19.7166666666667" style="8" customWidth="1"/>
    <col min="6" max="6" width="9.64166666666667" style="6" customWidth="1"/>
    <col min="7" max="7" width="9.64166666666667" style="8" customWidth="1"/>
    <col min="8" max="8" width="63.6083333333333" style="9" customWidth="1"/>
    <col min="9" max="9" width="12.0916666666667" style="10" customWidth="1"/>
    <col min="10" max="10" width="12.3416666666667" style="11" customWidth="1"/>
    <col min="11" max="11" width="17.0333333333333" style="12" customWidth="1"/>
    <col min="12" max="12" width="5.46666666666667" style="13" customWidth="1"/>
    <col min="13" max="13" width="8.325" style="11" customWidth="1"/>
    <col min="14" max="14" width="55.9833333333333" style="9" customWidth="1"/>
    <col min="15" max="15" width="50.425" style="9" customWidth="1"/>
    <col min="16" max="16" width="5.5" style="7" customWidth="1"/>
    <col min="17" max="17" width="5.63333333333333" style="7" customWidth="1"/>
    <col min="18" max="18" width="10.5583333333333" style="14" customWidth="1"/>
    <col min="19" max="19" width="8.64166666666667" style="15" customWidth="1"/>
    <col min="20" max="20" width="7.5" style="7" customWidth="1"/>
    <col min="21" max="16384" width="8.89166666666667" style="7"/>
  </cols>
  <sheetData>
    <row r="1" s="1" customFormat="1" ht="26" customHeight="1" spans="1:20">
      <c r="A1" s="16" t="s">
        <v>0</v>
      </c>
      <c r="B1" s="16"/>
      <c r="C1" s="17"/>
      <c r="D1" s="17"/>
      <c r="E1" s="35"/>
      <c r="F1" s="17"/>
      <c r="G1" s="35"/>
      <c r="H1" s="36"/>
      <c r="I1" s="46"/>
      <c r="J1" s="46"/>
      <c r="K1" s="47"/>
      <c r="L1" s="48"/>
      <c r="M1" s="46"/>
      <c r="N1" s="36"/>
      <c r="O1" s="36"/>
      <c r="P1" s="35"/>
      <c r="Q1" s="35"/>
      <c r="R1" s="69"/>
      <c r="S1" s="69"/>
      <c r="T1" s="70"/>
    </row>
    <row r="2" s="1" customFormat="1" ht="59.25" spans="1:20">
      <c r="A2" s="18" t="s">
        <v>1</v>
      </c>
      <c r="B2" s="18"/>
      <c r="C2" s="18"/>
      <c r="D2" s="18"/>
      <c r="E2" s="18"/>
      <c r="F2" s="18"/>
      <c r="G2" s="18"/>
      <c r="H2" s="37"/>
      <c r="I2" s="49"/>
      <c r="J2" s="49"/>
      <c r="K2" s="49"/>
      <c r="L2" s="50"/>
      <c r="M2" s="49"/>
      <c r="N2" s="37"/>
      <c r="O2" s="37"/>
      <c r="P2" s="18"/>
      <c r="Q2" s="18"/>
      <c r="R2" s="50"/>
      <c r="S2" s="50"/>
      <c r="T2" s="18"/>
    </row>
    <row r="3" s="1" customFormat="1" ht="23" customHeight="1" spans="1:20">
      <c r="A3" s="19" t="s">
        <v>2</v>
      </c>
      <c r="B3" s="19"/>
      <c r="C3" s="19"/>
      <c r="D3" s="19"/>
      <c r="E3" s="19"/>
      <c r="F3" s="19"/>
      <c r="G3" s="19"/>
      <c r="H3" s="38"/>
      <c r="I3" s="51"/>
      <c r="J3" s="51"/>
      <c r="K3" s="51"/>
      <c r="L3" s="52"/>
      <c r="M3" s="51"/>
      <c r="N3" s="38"/>
      <c r="O3" s="38"/>
      <c r="P3" s="19"/>
      <c r="Q3" s="19"/>
      <c r="R3" s="71"/>
      <c r="S3" s="71"/>
      <c r="T3" s="19"/>
    </row>
    <row r="4" s="2" customFormat="1" ht="39" customHeight="1" spans="1:20">
      <c r="A4" s="20" t="s">
        <v>3</v>
      </c>
      <c r="B4" s="20" t="s">
        <v>4</v>
      </c>
      <c r="C4" s="20" t="s">
        <v>5</v>
      </c>
      <c r="D4" s="20" t="s">
        <v>6</v>
      </c>
      <c r="E4" s="20" t="s">
        <v>7</v>
      </c>
      <c r="F4" s="20" t="s">
        <v>8</v>
      </c>
      <c r="G4" s="20" t="s">
        <v>9</v>
      </c>
      <c r="H4" s="20" t="s">
        <v>10</v>
      </c>
      <c r="I4" s="53" t="s">
        <v>11</v>
      </c>
      <c r="J4" s="53"/>
      <c r="K4" s="53"/>
      <c r="L4" s="54"/>
      <c r="M4" s="53"/>
      <c r="N4" s="63" t="s">
        <v>12</v>
      </c>
      <c r="O4" s="63" t="s">
        <v>13</v>
      </c>
      <c r="P4" s="22" t="s">
        <v>14</v>
      </c>
      <c r="Q4" s="22" t="s">
        <v>15</v>
      </c>
      <c r="R4" s="54" t="s">
        <v>16</v>
      </c>
      <c r="S4" s="54" t="s">
        <v>17</v>
      </c>
      <c r="T4" s="20" t="s">
        <v>18</v>
      </c>
    </row>
    <row r="5" s="2" customFormat="1" ht="61" customHeight="1" spans="1:20">
      <c r="A5" s="20"/>
      <c r="B5" s="20"/>
      <c r="C5" s="20"/>
      <c r="D5" s="20"/>
      <c r="E5" s="20"/>
      <c r="F5" s="20"/>
      <c r="G5" s="20"/>
      <c r="H5" s="20"/>
      <c r="I5" s="53" t="s">
        <v>19</v>
      </c>
      <c r="J5" s="53" t="s">
        <v>20</v>
      </c>
      <c r="K5" s="53" t="s">
        <v>21</v>
      </c>
      <c r="L5" s="54" t="s">
        <v>22</v>
      </c>
      <c r="M5" s="53" t="s">
        <v>23</v>
      </c>
      <c r="N5" s="63"/>
      <c r="O5" s="63"/>
      <c r="P5" s="22"/>
      <c r="Q5" s="22"/>
      <c r="R5" s="54"/>
      <c r="S5" s="54"/>
      <c r="T5" s="20"/>
    </row>
    <row r="6" s="3" customFormat="1" ht="24" customHeight="1" spans="1:20">
      <c r="A6" s="20" t="s">
        <v>24</v>
      </c>
      <c r="B6" s="20" t="s">
        <v>25</v>
      </c>
      <c r="C6" s="20" t="s">
        <v>25</v>
      </c>
      <c r="D6" s="20" t="s">
        <v>25</v>
      </c>
      <c r="E6" s="20" t="s">
        <v>25</v>
      </c>
      <c r="F6" s="20" t="s">
        <v>25</v>
      </c>
      <c r="G6" s="20" t="s">
        <v>25</v>
      </c>
      <c r="H6" s="39"/>
      <c r="I6" s="53">
        <f>I7+I31+I35+I51+I53+I55+I57</f>
        <v>17490</v>
      </c>
      <c r="J6" s="53">
        <f>J7+J31+J35+J51+J53+J55+J57</f>
        <v>14240</v>
      </c>
      <c r="K6" s="53">
        <f>K7+K31+K35+K51+K53+K55+K57</f>
        <v>3210</v>
      </c>
      <c r="L6" s="54">
        <f>L7+L31+L35+L51+L53+L55+L57</f>
        <v>0</v>
      </c>
      <c r="M6" s="53">
        <f>M7+M31+M35+M51+M53+M55+M57</f>
        <v>40</v>
      </c>
      <c r="N6" s="64"/>
      <c r="O6" s="64"/>
      <c r="P6" s="22"/>
      <c r="Q6" s="22"/>
      <c r="R6" s="54"/>
      <c r="S6" s="54"/>
      <c r="T6" s="72"/>
    </row>
    <row r="7" s="3" customFormat="1" ht="24" customHeight="1" spans="1:20">
      <c r="A7" s="21"/>
      <c r="B7" s="22" t="s">
        <v>26</v>
      </c>
      <c r="C7" s="22"/>
      <c r="D7" s="22"/>
      <c r="E7" s="22"/>
      <c r="F7" s="22"/>
      <c r="G7" s="22"/>
      <c r="H7" s="40"/>
      <c r="I7" s="53">
        <f>SUM(I8:I30)</f>
        <v>13800</v>
      </c>
      <c r="J7" s="53">
        <f>SUM(J8:J30)</f>
        <v>10550</v>
      </c>
      <c r="K7" s="53">
        <f>SUM(K8:K30)</f>
        <v>3210</v>
      </c>
      <c r="L7" s="54">
        <f>SUM(L8:L26)</f>
        <v>0</v>
      </c>
      <c r="M7" s="53">
        <f>SUM(M8:M30)</f>
        <v>40</v>
      </c>
      <c r="N7" s="65"/>
      <c r="O7" s="65"/>
      <c r="P7" s="22"/>
      <c r="Q7" s="22"/>
      <c r="R7" s="54"/>
      <c r="S7" s="54"/>
      <c r="T7" s="20"/>
    </row>
    <row r="8" s="3" customFormat="1" ht="89" customHeight="1" spans="1:20">
      <c r="A8" s="23">
        <v>1</v>
      </c>
      <c r="B8" s="24" t="s">
        <v>27</v>
      </c>
      <c r="C8" s="24" t="s">
        <v>28</v>
      </c>
      <c r="D8" s="24" t="s">
        <v>29</v>
      </c>
      <c r="E8" s="24" t="s">
        <v>30</v>
      </c>
      <c r="F8" s="24" t="s">
        <v>31</v>
      </c>
      <c r="G8" s="24" t="s">
        <v>31</v>
      </c>
      <c r="H8" s="25" t="s">
        <v>32</v>
      </c>
      <c r="I8" s="55">
        <v>500</v>
      </c>
      <c r="J8" s="55">
        <v>500</v>
      </c>
      <c r="K8" s="55"/>
      <c r="L8" s="31"/>
      <c r="M8" s="55"/>
      <c r="N8" s="25" t="s">
        <v>33</v>
      </c>
      <c r="O8" s="25" t="s">
        <v>34</v>
      </c>
      <c r="P8" s="24" t="s">
        <v>35</v>
      </c>
      <c r="Q8" s="23" t="s">
        <v>36</v>
      </c>
      <c r="R8" s="31">
        <v>12600</v>
      </c>
      <c r="S8" s="31">
        <v>12600</v>
      </c>
      <c r="T8" s="24" t="s">
        <v>37</v>
      </c>
    </row>
    <row r="9" s="3" customFormat="1" ht="89" customHeight="1" spans="1:20">
      <c r="A9" s="23">
        <v>2</v>
      </c>
      <c r="B9" s="24" t="s">
        <v>38</v>
      </c>
      <c r="C9" s="24" t="s">
        <v>39</v>
      </c>
      <c r="D9" s="24" t="s">
        <v>29</v>
      </c>
      <c r="E9" s="24" t="s">
        <v>40</v>
      </c>
      <c r="F9" s="24" t="s">
        <v>41</v>
      </c>
      <c r="G9" s="24" t="s">
        <v>42</v>
      </c>
      <c r="H9" s="25" t="s">
        <v>43</v>
      </c>
      <c r="I9" s="55">
        <f t="shared" ref="I9:I14" si="0">J9+K9+L9+M9</f>
        <v>395</v>
      </c>
      <c r="J9" s="55">
        <v>395</v>
      </c>
      <c r="K9" s="55"/>
      <c r="L9" s="31"/>
      <c r="M9" s="55"/>
      <c r="N9" s="25" t="s">
        <v>44</v>
      </c>
      <c r="O9" s="24" t="s">
        <v>45</v>
      </c>
      <c r="P9" s="24" t="s">
        <v>35</v>
      </c>
      <c r="Q9" s="24" t="s">
        <v>35</v>
      </c>
      <c r="R9" s="31">
        <v>4327</v>
      </c>
      <c r="S9" s="31">
        <v>122</v>
      </c>
      <c r="T9" s="24" t="s">
        <v>37</v>
      </c>
    </row>
    <row r="10" s="3" customFormat="1" ht="108" customHeight="1" spans="1:20">
      <c r="A10" s="23">
        <v>3</v>
      </c>
      <c r="B10" s="24" t="s">
        <v>46</v>
      </c>
      <c r="C10" s="24" t="s">
        <v>47</v>
      </c>
      <c r="D10" s="24" t="s">
        <v>29</v>
      </c>
      <c r="E10" s="24" t="s">
        <v>48</v>
      </c>
      <c r="F10" s="24" t="s">
        <v>49</v>
      </c>
      <c r="G10" s="24" t="s">
        <v>50</v>
      </c>
      <c r="H10" s="25" t="s">
        <v>51</v>
      </c>
      <c r="I10" s="55">
        <f t="shared" si="0"/>
        <v>600</v>
      </c>
      <c r="J10" s="55">
        <v>560</v>
      </c>
      <c r="K10" s="55"/>
      <c r="L10" s="31"/>
      <c r="M10" s="55">
        <v>40</v>
      </c>
      <c r="N10" s="25" t="s">
        <v>52</v>
      </c>
      <c r="O10" s="25" t="s">
        <v>53</v>
      </c>
      <c r="P10" s="24" t="s">
        <v>35</v>
      </c>
      <c r="Q10" s="24" t="s">
        <v>35</v>
      </c>
      <c r="R10" s="31">
        <v>25000</v>
      </c>
      <c r="S10" s="31">
        <v>5260</v>
      </c>
      <c r="T10" s="24" t="s">
        <v>37</v>
      </c>
    </row>
    <row r="11" s="3" customFormat="1" ht="83" customHeight="1" spans="1:20">
      <c r="A11" s="23">
        <v>4</v>
      </c>
      <c r="B11" s="24" t="s">
        <v>54</v>
      </c>
      <c r="C11" s="24" t="s">
        <v>55</v>
      </c>
      <c r="D11" s="24" t="s">
        <v>29</v>
      </c>
      <c r="E11" s="24" t="s">
        <v>56</v>
      </c>
      <c r="F11" s="24" t="s">
        <v>31</v>
      </c>
      <c r="G11" s="24" t="s">
        <v>31</v>
      </c>
      <c r="H11" s="25" t="s">
        <v>57</v>
      </c>
      <c r="I11" s="55">
        <f t="shared" si="0"/>
        <v>4500</v>
      </c>
      <c r="J11" s="55">
        <v>4500</v>
      </c>
      <c r="K11" s="55"/>
      <c r="L11" s="31"/>
      <c r="M11" s="55"/>
      <c r="N11" s="66" t="s">
        <v>58</v>
      </c>
      <c r="O11" s="66" t="s">
        <v>59</v>
      </c>
      <c r="P11" s="23" t="s">
        <v>35</v>
      </c>
      <c r="Q11" s="23" t="s">
        <v>35</v>
      </c>
      <c r="R11" s="31">
        <v>60000</v>
      </c>
      <c r="S11" s="31">
        <v>20000</v>
      </c>
      <c r="T11" s="24" t="s">
        <v>60</v>
      </c>
    </row>
    <row r="12" s="3" customFormat="1" ht="162" customHeight="1" spans="1:20">
      <c r="A12" s="23">
        <v>5</v>
      </c>
      <c r="B12" s="24" t="s">
        <v>61</v>
      </c>
      <c r="C12" s="25" t="s">
        <v>62</v>
      </c>
      <c r="D12" s="25" t="s">
        <v>29</v>
      </c>
      <c r="E12" s="25" t="s">
        <v>63</v>
      </c>
      <c r="F12" s="25" t="s">
        <v>41</v>
      </c>
      <c r="G12" s="25" t="s">
        <v>64</v>
      </c>
      <c r="H12" s="25" t="s">
        <v>65</v>
      </c>
      <c r="I12" s="55">
        <f t="shared" si="0"/>
        <v>500</v>
      </c>
      <c r="J12" s="56">
        <v>500</v>
      </c>
      <c r="K12" s="56"/>
      <c r="L12" s="31"/>
      <c r="M12" s="55"/>
      <c r="N12" s="25" t="s">
        <v>66</v>
      </c>
      <c r="O12" s="25" t="s">
        <v>67</v>
      </c>
      <c r="P12" s="24" t="s">
        <v>35</v>
      </c>
      <c r="Q12" s="24" t="s">
        <v>35</v>
      </c>
      <c r="R12" s="31">
        <v>6272</v>
      </c>
      <c r="S12" s="24" t="s">
        <v>68</v>
      </c>
      <c r="T12" s="24" t="s">
        <v>60</v>
      </c>
    </row>
    <row r="13" s="3" customFormat="1" ht="167" customHeight="1" spans="1:20">
      <c r="A13" s="23">
        <v>6</v>
      </c>
      <c r="B13" s="24" t="s">
        <v>69</v>
      </c>
      <c r="C13" s="25" t="s">
        <v>70</v>
      </c>
      <c r="D13" s="25" t="s">
        <v>29</v>
      </c>
      <c r="E13" s="25" t="s">
        <v>71</v>
      </c>
      <c r="F13" s="25" t="s">
        <v>41</v>
      </c>
      <c r="G13" s="25" t="s">
        <v>72</v>
      </c>
      <c r="H13" s="25" t="s">
        <v>73</v>
      </c>
      <c r="I13" s="55">
        <v>410</v>
      </c>
      <c r="J13" s="55">
        <v>410</v>
      </c>
      <c r="K13" s="55"/>
      <c r="L13" s="31"/>
      <c r="M13" s="55"/>
      <c r="N13" s="25" t="s">
        <v>74</v>
      </c>
      <c r="O13" s="25" t="s">
        <v>75</v>
      </c>
      <c r="P13" s="24"/>
      <c r="Q13" s="24"/>
      <c r="R13" s="31">
        <v>1600</v>
      </c>
      <c r="S13" s="31">
        <v>265</v>
      </c>
      <c r="T13" s="24" t="s">
        <v>60</v>
      </c>
    </row>
    <row r="14" s="3" customFormat="1" ht="157.5" spans="1:20">
      <c r="A14" s="23">
        <v>7</v>
      </c>
      <c r="B14" s="24" t="s">
        <v>76</v>
      </c>
      <c r="C14" s="25" t="s">
        <v>70</v>
      </c>
      <c r="D14" s="25" t="s">
        <v>29</v>
      </c>
      <c r="E14" s="25" t="s">
        <v>77</v>
      </c>
      <c r="F14" s="25" t="s">
        <v>78</v>
      </c>
      <c r="G14" s="25" t="s">
        <v>72</v>
      </c>
      <c r="H14" s="25" t="s">
        <v>79</v>
      </c>
      <c r="I14" s="55">
        <f t="shared" si="0"/>
        <v>250</v>
      </c>
      <c r="J14" s="55">
        <v>250</v>
      </c>
      <c r="K14" s="55"/>
      <c r="L14" s="31"/>
      <c r="M14" s="55"/>
      <c r="N14" s="25" t="s">
        <v>80</v>
      </c>
      <c r="O14" s="25" t="s">
        <v>81</v>
      </c>
      <c r="P14" s="24"/>
      <c r="Q14" s="24"/>
      <c r="R14" s="31">
        <v>2110</v>
      </c>
      <c r="S14" s="31">
        <v>86</v>
      </c>
      <c r="T14" s="24" t="s">
        <v>60</v>
      </c>
    </row>
    <row r="15" s="3" customFormat="1" ht="110.25" spans="1:20">
      <c r="A15" s="23">
        <v>8</v>
      </c>
      <c r="B15" s="24" t="s">
        <v>82</v>
      </c>
      <c r="C15" s="25" t="s">
        <v>70</v>
      </c>
      <c r="D15" s="25" t="s">
        <v>29</v>
      </c>
      <c r="E15" s="25" t="s">
        <v>83</v>
      </c>
      <c r="F15" s="25" t="s">
        <v>78</v>
      </c>
      <c r="G15" s="25" t="s">
        <v>64</v>
      </c>
      <c r="H15" s="25" t="s">
        <v>84</v>
      </c>
      <c r="I15" s="55">
        <v>350</v>
      </c>
      <c r="J15" s="55">
        <v>350</v>
      </c>
      <c r="K15" s="55"/>
      <c r="L15" s="31"/>
      <c r="M15" s="55"/>
      <c r="N15" s="25" t="s">
        <v>85</v>
      </c>
      <c r="O15" s="25" t="s">
        <v>86</v>
      </c>
      <c r="P15" s="24" t="s">
        <v>35</v>
      </c>
      <c r="Q15" s="24" t="s">
        <v>35</v>
      </c>
      <c r="R15" s="31">
        <v>308</v>
      </c>
      <c r="S15" s="31">
        <v>21</v>
      </c>
      <c r="T15" s="24" t="s">
        <v>60</v>
      </c>
    </row>
    <row r="16" s="4" customFormat="1" ht="168" customHeight="1" spans="1:20">
      <c r="A16" s="23">
        <v>9</v>
      </c>
      <c r="B16" s="26" t="s">
        <v>87</v>
      </c>
      <c r="C16" s="26" t="s">
        <v>88</v>
      </c>
      <c r="D16" s="26" t="s">
        <v>29</v>
      </c>
      <c r="E16" s="26" t="s">
        <v>89</v>
      </c>
      <c r="F16" s="26" t="s">
        <v>90</v>
      </c>
      <c r="G16" s="26" t="s">
        <v>31</v>
      </c>
      <c r="H16" s="30" t="s">
        <v>91</v>
      </c>
      <c r="I16" s="57">
        <f>J16+K16+L16+M16</f>
        <v>250</v>
      </c>
      <c r="J16" s="57">
        <v>250</v>
      </c>
      <c r="K16" s="57"/>
      <c r="L16" s="29"/>
      <c r="M16" s="57"/>
      <c r="N16" s="30" t="s">
        <v>92</v>
      </c>
      <c r="O16" s="30" t="s">
        <v>93</v>
      </c>
      <c r="P16" s="26" t="s">
        <v>35</v>
      </c>
      <c r="Q16" s="26" t="s">
        <v>35</v>
      </c>
      <c r="R16" s="29">
        <v>14119</v>
      </c>
      <c r="S16" s="29">
        <v>1733</v>
      </c>
      <c r="T16" s="24" t="s">
        <v>60</v>
      </c>
    </row>
    <row r="17" s="4" customFormat="1" ht="157.5" spans="1:20">
      <c r="A17" s="23">
        <v>10</v>
      </c>
      <c r="B17" s="26" t="s">
        <v>94</v>
      </c>
      <c r="C17" s="26" t="s">
        <v>39</v>
      </c>
      <c r="D17" s="26" t="s">
        <v>29</v>
      </c>
      <c r="E17" s="26" t="s">
        <v>30</v>
      </c>
      <c r="F17" s="26" t="s">
        <v>95</v>
      </c>
      <c r="G17" s="26" t="s">
        <v>96</v>
      </c>
      <c r="H17" s="30" t="s">
        <v>97</v>
      </c>
      <c r="I17" s="57">
        <v>300</v>
      </c>
      <c r="J17" s="57">
        <v>300</v>
      </c>
      <c r="K17" s="57"/>
      <c r="L17" s="29"/>
      <c r="M17" s="57"/>
      <c r="N17" s="30" t="s">
        <v>98</v>
      </c>
      <c r="O17" s="30" t="s">
        <v>99</v>
      </c>
      <c r="P17" s="26" t="s">
        <v>35</v>
      </c>
      <c r="Q17" s="26" t="s">
        <v>36</v>
      </c>
      <c r="R17" s="29">
        <v>5000</v>
      </c>
      <c r="S17" s="29">
        <v>5000</v>
      </c>
      <c r="T17" s="24" t="s">
        <v>60</v>
      </c>
    </row>
    <row r="18" s="4" customFormat="1" ht="89" customHeight="1" spans="1:20">
      <c r="A18" s="23">
        <v>11</v>
      </c>
      <c r="B18" s="26" t="s">
        <v>100</v>
      </c>
      <c r="C18" s="26" t="s">
        <v>101</v>
      </c>
      <c r="D18" s="26" t="s">
        <v>29</v>
      </c>
      <c r="E18" s="26" t="s">
        <v>102</v>
      </c>
      <c r="F18" s="26" t="s">
        <v>103</v>
      </c>
      <c r="G18" s="26" t="s">
        <v>31</v>
      </c>
      <c r="H18" s="30" t="s">
        <v>104</v>
      </c>
      <c r="I18" s="57">
        <v>200</v>
      </c>
      <c r="J18" s="57">
        <v>200</v>
      </c>
      <c r="K18" s="57"/>
      <c r="L18" s="29"/>
      <c r="M18" s="57"/>
      <c r="N18" s="30" t="s">
        <v>105</v>
      </c>
      <c r="O18" s="30" t="s">
        <v>106</v>
      </c>
      <c r="P18" s="26" t="s">
        <v>35</v>
      </c>
      <c r="Q18" s="26" t="s">
        <v>35</v>
      </c>
      <c r="R18" s="29">
        <v>546</v>
      </c>
      <c r="S18" s="29">
        <v>101</v>
      </c>
      <c r="T18" s="24" t="s">
        <v>107</v>
      </c>
    </row>
    <row r="19" s="3" customFormat="1" ht="116" customHeight="1" spans="1:20">
      <c r="A19" s="23">
        <v>12</v>
      </c>
      <c r="B19" s="24" t="s">
        <v>108</v>
      </c>
      <c r="C19" s="24" t="s">
        <v>109</v>
      </c>
      <c r="D19" s="24" t="s">
        <v>29</v>
      </c>
      <c r="E19" s="24" t="s">
        <v>110</v>
      </c>
      <c r="F19" s="24" t="s">
        <v>111</v>
      </c>
      <c r="G19" s="24" t="s">
        <v>112</v>
      </c>
      <c r="H19" s="41" t="s">
        <v>113</v>
      </c>
      <c r="I19" s="55">
        <f>J19+K19+L19+M19</f>
        <v>300</v>
      </c>
      <c r="J19" s="56">
        <v>300</v>
      </c>
      <c r="K19" s="56"/>
      <c r="L19" s="58"/>
      <c r="M19" s="56"/>
      <c r="N19" s="25" t="s">
        <v>114</v>
      </c>
      <c r="O19" s="25" t="s">
        <v>115</v>
      </c>
      <c r="P19" s="24" t="s">
        <v>35</v>
      </c>
      <c r="Q19" s="24" t="s">
        <v>35</v>
      </c>
      <c r="R19" s="31">
        <v>4286</v>
      </c>
      <c r="S19" s="31">
        <v>425</v>
      </c>
      <c r="T19" s="24" t="s">
        <v>107</v>
      </c>
    </row>
    <row r="20" s="4" customFormat="1" ht="144" customHeight="1" spans="1:20">
      <c r="A20" s="23">
        <v>13</v>
      </c>
      <c r="B20" s="26" t="s">
        <v>116</v>
      </c>
      <c r="C20" s="26" t="s">
        <v>47</v>
      </c>
      <c r="D20" s="26" t="s">
        <v>29</v>
      </c>
      <c r="E20" s="26" t="s">
        <v>117</v>
      </c>
      <c r="F20" s="26" t="s">
        <v>118</v>
      </c>
      <c r="G20" s="26" t="s">
        <v>96</v>
      </c>
      <c r="H20" s="30" t="s">
        <v>119</v>
      </c>
      <c r="I20" s="57">
        <f>J20+K20+L20+M20</f>
        <v>385</v>
      </c>
      <c r="J20" s="57">
        <v>385</v>
      </c>
      <c r="K20" s="57"/>
      <c r="L20" s="29"/>
      <c r="M20" s="57"/>
      <c r="N20" s="30" t="s">
        <v>120</v>
      </c>
      <c r="O20" s="30" t="s">
        <v>121</v>
      </c>
      <c r="P20" s="26" t="s">
        <v>35</v>
      </c>
      <c r="Q20" s="26" t="s">
        <v>35</v>
      </c>
      <c r="R20" s="29">
        <v>1536</v>
      </c>
      <c r="S20" s="29">
        <v>609</v>
      </c>
      <c r="T20" s="24" t="s">
        <v>107</v>
      </c>
    </row>
    <row r="21" s="4" customFormat="1" ht="173.25" spans="1:20">
      <c r="A21" s="23">
        <v>14</v>
      </c>
      <c r="B21" s="26" t="s">
        <v>122</v>
      </c>
      <c r="C21" s="26" t="s">
        <v>39</v>
      </c>
      <c r="D21" s="26" t="s">
        <v>29</v>
      </c>
      <c r="E21" s="26" t="s">
        <v>30</v>
      </c>
      <c r="F21" s="26" t="s">
        <v>96</v>
      </c>
      <c r="G21" s="26" t="s">
        <v>96</v>
      </c>
      <c r="H21" s="30" t="s">
        <v>123</v>
      </c>
      <c r="I21" s="57">
        <f>J21+K21+L21+M21</f>
        <v>200</v>
      </c>
      <c r="J21" s="57">
        <v>200</v>
      </c>
      <c r="K21" s="57"/>
      <c r="L21" s="29"/>
      <c r="M21" s="57"/>
      <c r="N21" s="30" t="s">
        <v>124</v>
      </c>
      <c r="O21" s="30" t="s">
        <v>125</v>
      </c>
      <c r="P21" s="26" t="s">
        <v>35</v>
      </c>
      <c r="Q21" s="26" t="s">
        <v>36</v>
      </c>
      <c r="R21" s="29">
        <v>5000</v>
      </c>
      <c r="S21" s="29">
        <v>5000</v>
      </c>
      <c r="T21" s="24" t="s">
        <v>107</v>
      </c>
    </row>
    <row r="22" s="3" customFormat="1" ht="80" customHeight="1" spans="1:20">
      <c r="A22" s="23">
        <v>15</v>
      </c>
      <c r="B22" s="24" t="s">
        <v>126</v>
      </c>
      <c r="C22" s="26" t="s">
        <v>127</v>
      </c>
      <c r="D22" s="24" t="s">
        <v>128</v>
      </c>
      <c r="E22" s="24" t="s">
        <v>129</v>
      </c>
      <c r="F22" s="24" t="s">
        <v>96</v>
      </c>
      <c r="G22" s="24" t="s">
        <v>96</v>
      </c>
      <c r="H22" s="25" t="s">
        <v>130</v>
      </c>
      <c r="I22" s="55">
        <f t="shared" ref="I22:I27" si="1">J22+K22+L22+M22</f>
        <v>500</v>
      </c>
      <c r="J22" s="55">
        <v>500</v>
      </c>
      <c r="K22" s="55"/>
      <c r="L22" s="31"/>
      <c r="M22" s="55"/>
      <c r="N22" s="25" t="s">
        <v>131</v>
      </c>
      <c r="O22" s="25" t="s">
        <v>132</v>
      </c>
      <c r="P22" s="24" t="s">
        <v>35</v>
      </c>
      <c r="Q22" s="24" t="s">
        <v>35</v>
      </c>
      <c r="R22" s="31">
        <v>200000</v>
      </c>
      <c r="S22" s="31">
        <v>5000</v>
      </c>
      <c r="T22" s="24" t="s">
        <v>107</v>
      </c>
    </row>
    <row r="23" s="3" customFormat="1" ht="141.75" spans="1:20">
      <c r="A23" s="23">
        <v>16</v>
      </c>
      <c r="B23" s="24" t="s">
        <v>133</v>
      </c>
      <c r="C23" s="24" t="s">
        <v>47</v>
      </c>
      <c r="D23" s="24" t="s">
        <v>29</v>
      </c>
      <c r="E23" s="24" t="s">
        <v>134</v>
      </c>
      <c r="F23" s="24" t="s">
        <v>41</v>
      </c>
      <c r="G23" s="24" t="s">
        <v>96</v>
      </c>
      <c r="H23" s="25" t="s">
        <v>135</v>
      </c>
      <c r="I23" s="55">
        <f t="shared" si="1"/>
        <v>250</v>
      </c>
      <c r="J23" s="55">
        <v>250</v>
      </c>
      <c r="K23" s="55"/>
      <c r="L23" s="31"/>
      <c r="M23" s="55"/>
      <c r="N23" s="25" t="s">
        <v>136</v>
      </c>
      <c r="O23" s="25" t="s">
        <v>137</v>
      </c>
      <c r="P23" s="24" t="s">
        <v>35</v>
      </c>
      <c r="Q23" s="24" t="s">
        <v>35</v>
      </c>
      <c r="R23" s="31">
        <v>5430</v>
      </c>
      <c r="S23" s="31">
        <v>158</v>
      </c>
      <c r="T23" s="24" t="s">
        <v>107</v>
      </c>
    </row>
    <row r="24" s="3" customFormat="1" ht="110.25" spans="1:20">
      <c r="A24" s="23">
        <v>17</v>
      </c>
      <c r="B24" s="24" t="s">
        <v>138</v>
      </c>
      <c r="C24" s="24" t="s">
        <v>47</v>
      </c>
      <c r="D24" s="24" t="s">
        <v>29</v>
      </c>
      <c r="E24" s="24" t="s">
        <v>139</v>
      </c>
      <c r="F24" s="24" t="s">
        <v>111</v>
      </c>
      <c r="G24" s="24" t="s">
        <v>96</v>
      </c>
      <c r="H24" s="25" t="s">
        <v>140</v>
      </c>
      <c r="I24" s="55">
        <f t="shared" si="1"/>
        <v>300</v>
      </c>
      <c r="J24" s="55">
        <v>300</v>
      </c>
      <c r="K24" s="55"/>
      <c r="L24" s="31"/>
      <c r="M24" s="55"/>
      <c r="N24" s="25" t="s">
        <v>141</v>
      </c>
      <c r="O24" s="25" t="s">
        <v>142</v>
      </c>
      <c r="P24" s="24" t="s">
        <v>35</v>
      </c>
      <c r="Q24" s="24" t="s">
        <v>35</v>
      </c>
      <c r="R24" s="31">
        <v>6666</v>
      </c>
      <c r="S24" s="31">
        <v>535</v>
      </c>
      <c r="T24" s="24" t="s">
        <v>107</v>
      </c>
    </row>
    <row r="25" s="3" customFormat="1" ht="116" customHeight="1" spans="1:20">
      <c r="A25" s="23">
        <v>18</v>
      </c>
      <c r="B25" s="24" t="s">
        <v>143</v>
      </c>
      <c r="C25" s="24" t="s">
        <v>39</v>
      </c>
      <c r="D25" s="24" t="s">
        <v>144</v>
      </c>
      <c r="E25" s="24" t="s">
        <v>145</v>
      </c>
      <c r="F25" s="24" t="s">
        <v>111</v>
      </c>
      <c r="G25" s="24" t="s">
        <v>96</v>
      </c>
      <c r="H25" s="25" t="s">
        <v>146</v>
      </c>
      <c r="I25" s="55">
        <f t="shared" si="1"/>
        <v>300</v>
      </c>
      <c r="J25" s="55">
        <v>300</v>
      </c>
      <c r="K25" s="55"/>
      <c r="L25" s="31"/>
      <c r="M25" s="55"/>
      <c r="N25" s="25" t="s">
        <v>147</v>
      </c>
      <c r="O25" s="25" t="s">
        <v>148</v>
      </c>
      <c r="P25" s="24" t="s">
        <v>35</v>
      </c>
      <c r="Q25" s="24" t="s">
        <v>35</v>
      </c>
      <c r="R25" s="31">
        <v>1000</v>
      </c>
      <c r="S25" s="31">
        <v>56</v>
      </c>
      <c r="T25" s="24" t="s">
        <v>107</v>
      </c>
    </row>
    <row r="26" s="3" customFormat="1" ht="78.75" spans="1:20">
      <c r="A26" s="23">
        <v>19</v>
      </c>
      <c r="B26" s="24" t="s">
        <v>149</v>
      </c>
      <c r="C26" s="24" t="s">
        <v>150</v>
      </c>
      <c r="D26" s="24" t="s">
        <v>29</v>
      </c>
      <c r="E26" s="24" t="s">
        <v>89</v>
      </c>
      <c r="F26" s="24" t="s">
        <v>90</v>
      </c>
      <c r="G26" s="24" t="s">
        <v>31</v>
      </c>
      <c r="H26" s="25" t="s">
        <v>151</v>
      </c>
      <c r="I26" s="55">
        <f t="shared" si="1"/>
        <v>100</v>
      </c>
      <c r="J26" s="55">
        <v>100</v>
      </c>
      <c r="K26" s="55"/>
      <c r="L26" s="31"/>
      <c r="M26" s="55"/>
      <c r="N26" s="25" t="s">
        <v>152</v>
      </c>
      <c r="O26" s="25" t="s">
        <v>153</v>
      </c>
      <c r="P26" s="24"/>
      <c r="Q26" s="24"/>
      <c r="R26" s="31">
        <v>1559</v>
      </c>
      <c r="S26" s="31">
        <v>166</v>
      </c>
      <c r="T26" s="24" t="s">
        <v>107</v>
      </c>
    </row>
    <row r="27" s="3" customFormat="1" ht="94.5" spans="1:20">
      <c r="A27" s="23">
        <v>20</v>
      </c>
      <c r="B27" s="27" t="s">
        <v>154</v>
      </c>
      <c r="C27" s="24" t="s">
        <v>88</v>
      </c>
      <c r="D27" s="24" t="s">
        <v>29</v>
      </c>
      <c r="E27" s="24" t="s">
        <v>155</v>
      </c>
      <c r="F27" s="24" t="s">
        <v>41</v>
      </c>
      <c r="G27" s="24" t="s">
        <v>96</v>
      </c>
      <c r="H27" s="42" t="s">
        <v>156</v>
      </c>
      <c r="I27" s="59">
        <f>SUM(J27+K27+L27+M27)</f>
        <v>1700</v>
      </c>
      <c r="J27" s="60"/>
      <c r="K27" s="59">
        <v>1700</v>
      </c>
      <c r="L27" s="31"/>
      <c r="M27" s="55"/>
      <c r="N27" s="25" t="s">
        <v>157</v>
      </c>
      <c r="O27" s="25" t="s">
        <v>158</v>
      </c>
      <c r="P27" s="24" t="s">
        <v>35</v>
      </c>
      <c r="Q27" s="24" t="s">
        <v>35</v>
      </c>
      <c r="R27" s="31">
        <v>53862</v>
      </c>
      <c r="S27" s="31">
        <v>2098</v>
      </c>
      <c r="T27" s="24" t="s">
        <v>60</v>
      </c>
    </row>
    <row r="28" s="3" customFormat="1" ht="141.75" spans="1:20">
      <c r="A28" s="23">
        <v>21</v>
      </c>
      <c r="B28" s="24" t="s">
        <v>159</v>
      </c>
      <c r="C28" s="24" t="s">
        <v>160</v>
      </c>
      <c r="D28" s="24" t="s">
        <v>29</v>
      </c>
      <c r="E28" s="24" t="s">
        <v>161</v>
      </c>
      <c r="F28" s="24" t="s">
        <v>49</v>
      </c>
      <c r="G28" s="24" t="s">
        <v>112</v>
      </c>
      <c r="H28" s="43" t="s">
        <v>162</v>
      </c>
      <c r="I28" s="59">
        <f>SUM(J28+K28+L28+M28)</f>
        <v>800</v>
      </c>
      <c r="J28" s="60"/>
      <c r="K28" s="59">
        <v>800</v>
      </c>
      <c r="L28" s="31"/>
      <c r="M28" s="55"/>
      <c r="N28" s="25" t="s">
        <v>163</v>
      </c>
      <c r="O28" s="25" t="s">
        <v>164</v>
      </c>
      <c r="P28" s="24" t="s">
        <v>35</v>
      </c>
      <c r="Q28" s="24" t="s">
        <v>35</v>
      </c>
      <c r="R28" s="31">
        <v>3295</v>
      </c>
      <c r="S28" s="31">
        <v>560</v>
      </c>
      <c r="T28" s="24" t="s">
        <v>60</v>
      </c>
    </row>
    <row r="29" s="3" customFormat="1" ht="141.75" spans="1:20">
      <c r="A29" s="23">
        <v>22</v>
      </c>
      <c r="B29" s="24" t="s">
        <v>165</v>
      </c>
      <c r="C29" s="24" t="s">
        <v>39</v>
      </c>
      <c r="D29" s="24" t="s">
        <v>29</v>
      </c>
      <c r="E29" s="24" t="s">
        <v>166</v>
      </c>
      <c r="F29" s="24" t="s">
        <v>167</v>
      </c>
      <c r="G29" s="24" t="s">
        <v>96</v>
      </c>
      <c r="H29" s="43" t="s">
        <v>168</v>
      </c>
      <c r="I29" s="59">
        <f>SUM(J29+K29+L29+M29)</f>
        <v>390</v>
      </c>
      <c r="J29" s="60"/>
      <c r="K29" s="59">
        <v>390</v>
      </c>
      <c r="L29" s="31"/>
      <c r="M29" s="55"/>
      <c r="N29" s="25" t="s">
        <v>169</v>
      </c>
      <c r="O29" s="25" t="s">
        <v>170</v>
      </c>
      <c r="P29" s="24" t="s">
        <v>35</v>
      </c>
      <c r="Q29" s="24" t="s">
        <v>35</v>
      </c>
      <c r="R29" s="31">
        <v>10887</v>
      </c>
      <c r="S29" s="31">
        <v>3834</v>
      </c>
      <c r="T29" s="24" t="s">
        <v>60</v>
      </c>
    </row>
    <row r="30" s="3" customFormat="1" ht="252" spans="1:20">
      <c r="A30" s="23">
        <v>23</v>
      </c>
      <c r="B30" s="27" t="s">
        <v>171</v>
      </c>
      <c r="C30" s="24" t="s">
        <v>172</v>
      </c>
      <c r="D30" s="24" t="s">
        <v>29</v>
      </c>
      <c r="E30" s="24" t="s">
        <v>173</v>
      </c>
      <c r="F30" s="24" t="s">
        <v>111</v>
      </c>
      <c r="G30" s="24" t="s">
        <v>96</v>
      </c>
      <c r="H30" s="42" t="s">
        <v>174</v>
      </c>
      <c r="I30" s="59">
        <v>320</v>
      </c>
      <c r="J30" s="60"/>
      <c r="K30" s="59">
        <v>320</v>
      </c>
      <c r="L30" s="31"/>
      <c r="M30" s="55"/>
      <c r="N30" s="25" t="s">
        <v>175</v>
      </c>
      <c r="O30" s="25" t="s">
        <v>176</v>
      </c>
      <c r="P30" s="24" t="s">
        <v>35</v>
      </c>
      <c r="Q30" s="24" t="s">
        <v>35</v>
      </c>
      <c r="R30" s="31">
        <v>3015</v>
      </c>
      <c r="S30" s="31">
        <v>167</v>
      </c>
      <c r="T30" s="24" t="s">
        <v>60</v>
      </c>
    </row>
    <row r="31" s="3" customFormat="1" ht="50" customHeight="1" spans="1:20">
      <c r="A31" s="23"/>
      <c r="B31" s="24" t="s">
        <v>177</v>
      </c>
      <c r="C31" s="24"/>
      <c r="D31" s="24"/>
      <c r="E31" s="24"/>
      <c r="F31" s="24"/>
      <c r="G31" s="24"/>
      <c r="H31" s="41"/>
      <c r="I31" s="55">
        <f>SUM(I32:I34)</f>
        <v>440</v>
      </c>
      <c r="J31" s="55">
        <f>SUM(J32:J34)</f>
        <v>440</v>
      </c>
      <c r="K31" s="55">
        <f>SUM(K32:K34)</f>
        <v>0</v>
      </c>
      <c r="L31" s="31">
        <f>SUM(L32:L34)</f>
        <v>0</v>
      </c>
      <c r="M31" s="55">
        <f>SUM(M32:M34)</f>
        <v>0</v>
      </c>
      <c r="N31" s="25"/>
      <c r="O31" s="25"/>
      <c r="P31" s="24"/>
      <c r="Q31" s="24"/>
      <c r="R31" s="31"/>
      <c r="S31" s="31"/>
      <c r="T31" s="24"/>
    </row>
    <row r="32" s="3" customFormat="1" ht="101" customHeight="1" spans="1:20">
      <c r="A32" s="23">
        <v>1</v>
      </c>
      <c r="B32" s="24" t="s">
        <v>178</v>
      </c>
      <c r="C32" s="28" t="s">
        <v>179</v>
      </c>
      <c r="D32" s="28" t="s">
        <v>29</v>
      </c>
      <c r="E32" s="28" t="s">
        <v>30</v>
      </c>
      <c r="F32" s="28" t="s">
        <v>180</v>
      </c>
      <c r="G32" s="28" t="s">
        <v>180</v>
      </c>
      <c r="H32" s="44" t="s">
        <v>181</v>
      </c>
      <c r="I32" s="56">
        <f>J32+K32+L32+M32</f>
        <v>300</v>
      </c>
      <c r="J32" s="56">
        <v>300</v>
      </c>
      <c r="K32" s="56"/>
      <c r="L32" s="58"/>
      <c r="M32" s="56"/>
      <c r="N32" s="67" t="s">
        <v>182</v>
      </c>
      <c r="O32" s="67"/>
      <c r="P32" s="28"/>
      <c r="Q32" s="73" t="s">
        <v>36</v>
      </c>
      <c r="R32" s="58">
        <v>3000</v>
      </c>
      <c r="S32" s="58">
        <v>3000</v>
      </c>
      <c r="T32" s="24" t="s">
        <v>37</v>
      </c>
    </row>
    <row r="33" s="3" customFormat="1" ht="97" customHeight="1" spans="1:20">
      <c r="A33" s="23">
        <v>2</v>
      </c>
      <c r="B33" s="24" t="s">
        <v>183</v>
      </c>
      <c r="C33" s="28" t="s">
        <v>179</v>
      </c>
      <c r="D33" s="28" t="s">
        <v>29</v>
      </c>
      <c r="E33" s="28" t="s">
        <v>30</v>
      </c>
      <c r="F33" s="24" t="s">
        <v>184</v>
      </c>
      <c r="G33" s="28" t="s">
        <v>96</v>
      </c>
      <c r="H33" s="44" t="s">
        <v>185</v>
      </c>
      <c r="I33" s="56">
        <v>40</v>
      </c>
      <c r="J33" s="56">
        <v>40</v>
      </c>
      <c r="K33" s="56"/>
      <c r="L33" s="58"/>
      <c r="M33" s="56"/>
      <c r="N33" s="67" t="s">
        <v>182</v>
      </c>
      <c r="O33" s="67"/>
      <c r="P33" s="28"/>
      <c r="Q33" s="73" t="s">
        <v>36</v>
      </c>
      <c r="R33" s="58">
        <v>1300</v>
      </c>
      <c r="S33" s="58">
        <v>1300</v>
      </c>
      <c r="T33" s="24" t="s">
        <v>37</v>
      </c>
    </row>
    <row r="34" s="3" customFormat="1" ht="84" customHeight="1" spans="1:20">
      <c r="A34" s="23">
        <v>3</v>
      </c>
      <c r="B34" s="28" t="s">
        <v>186</v>
      </c>
      <c r="C34" s="28" t="s">
        <v>187</v>
      </c>
      <c r="D34" s="28" t="s">
        <v>29</v>
      </c>
      <c r="E34" s="28" t="s">
        <v>30</v>
      </c>
      <c r="F34" s="24" t="s">
        <v>184</v>
      </c>
      <c r="G34" s="28" t="s">
        <v>180</v>
      </c>
      <c r="H34" s="44" t="s">
        <v>188</v>
      </c>
      <c r="I34" s="56">
        <v>100</v>
      </c>
      <c r="J34" s="56">
        <v>100</v>
      </c>
      <c r="K34" s="56"/>
      <c r="L34" s="58"/>
      <c r="M34" s="56"/>
      <c r="N34" s="67" t="s">
        <v>189</v>
      </c>
      <c r="O34" s="67"/>
      <c r="P34" s="28"/>
      <c r="Q34" s="73" t="s">
        <v>36</v>
      </c>
      <c r="R34" s="58">
        <v>480</v>
      </c>
      <c r="S34" s="58">
        <v>480</v>
      </c>
      <c r="T34" s="24" t="s">
        <v>37</v>
      </c>
    </row>
    <row r="35" s="3" customFormat="1" ht="50" customHeight="1" spans="1:20">
      <c r="A35" s="24"/>
      <c r="B35" s="24" t="s">
        <v>190</v>
      </c>
      <c r="C35" s="24"/>
      <c r="D35" s="24"/>
      <c r="E35" s="24"/>
      <c r="F35" s="24"/>
      <c r="G35" s="24"/>
      <c r="H35" s="41"/>
      <c r="I35" s="55">
        <f>SUM(I36:I50)</f>
        <v>2550</v>
      </c>
      <c r="J35" s="55">
        <f>SUM(J36:J50)</f>
        <v>2550</v>
      </c>
      <c r="K35" s="55">
        <f>SUM(K36:K50)</f>
        <v>0</v>
      </c>
      <c r="L35" s="31">
        <f>SUM(L36:L50)</f>
        <v>0</v>
      </c>
      <c r="M35" s="55">
        <f>SUM(M36:M50)</f>
        <v>0</v>
      </c>
      <c r="N35" s="25"/>
      <c r="O35" s="25"/>
      <c r="P35" s="24"/>
      <c r="Q35" s="24"/>
      <c r="R35" s="31"/>
      <c r="S35" s="31"/>
      <c r="T35" s="24"/>
    </row>
    <row r="36" s="4" customFormat="1" ht="344" customHeight="1" spans="1:20">
      <c r="A36" s="29">
        <v>1</v>
      </c>
      <c r="B36" s="30" t="s">
        <v>191</v>
      </c>
      <c r="C36" s="30" t="s">
        <v>192</v>
      </c>
      <c r="D36" s="30" t="s">
        <v>29</v>
      </c>
      <c r="E36" s="30" t="s">
        <v>193</v>
      </c>
      <c r="F36" s="30" t="s">
        <v>111</v>
      </c>
      <c r="G36" s="30" t="s">
        <v>194</v>
      </c>
      <c r="H36" s="30" t="s">
        <v>195</v>
      </c>
      <c r="I36" s="61">
        <v>500</v>
      </c>
      <c r="J36" s="61">
        <v>500</v>
      </c>
      <c r="K36" s="61"/>
      <c r="L36" s="29">
        <v>0</v>
      </c>
      <c r="M36" s="61">
        <v>0</v>
      </c>
      <c r="N36" s="30" t="s">
        <v>196</v>
      </c>
      <c r="O36" s="30" t="s">
        <v>197</v>
      </c>
      <c r="P36" s="26" t="s">
        <v>35</v>
      </c>
      <c r="Q36" s="26" t="s">
        <v>35</v>
      </c>
      <c r="R36" s="61">
        <v>2678</v>
      </c>
      <c r="S36" s="61">
        <v>256</v>
      </c>
      <c r="T36" s="74"/>
    </row>
    <row r="37" s="3" customFormat="1" ht="126" spans="1:20">
      <c r="A37" s="31">
        <v>2</v>
      </c>
      <c r="B37" s="25" t="s">
        <v>198</v>
      </c>
      <c r="C37" s="25" t="s">
        <v>199</v>
      </c>
      <c r="D37" s="25" t="s">
        <v>29</v>
      </c>
      <c r="E37" s="25" t="s">
        <v>200</v>
      </c>
      <c r="F37" s="25" t="s">
        <v>201</v>
      </c>
      <c r="G37" s="25" t="s">
        <v>202</v>
      </c>
      <c r="H37" s="25" t="s">
        <v>203</v>
      </c>
      <c r="I37" s="55">
        <f>J37+K37+L37+M37</f>
        <v>180</v>
      </c>
      <c r="J37" s="55">
        <v>180</v>
      </c>
      <c r="K37" s="56"/>
      <c r="L37" s="58"/>
      <c r="M37" s="56"/>
      <c r="N37" s="25" t="s">
        <v>204</v>
      </c>
      <c r="O37" s="25" t="s">
        <v>205</v>
      </c>
      <c r="P37" s="24" t="s">
        <v>35</v>
      </c>
      <c r="Q37" s="24" t="s">
        <v>35</v>
      </c>
      <c r="R37" s="75">
        <v>1233</v>
      </c>
      <c r="S37" s="75">
        <v>73</v>
      </c>
      <c r="T37" s="24"/>
    </row>
    <row r="38" s="3" customFormat="1" ht="126" spans="1:20">
      <c r="A38" s="31">
        <v>3</v>
      </c>
      <c r="B38" s="25" t="s">
        <v>206</v>
      </c>
      <c r="C38" s="25" t="s">
        <v>199</v>
      </c>
      <c r="D38" s="25" t="s">
        <v>29</v>
      </c>
      <c r="E38" s="25" t="s">
        <v>207</v>
      </c>
      <c r="F38" s="25" t="s">
        <v>208</v>
      </c>
      <c r="G38" s="25" t="s">
        <v>209</v>
      </c>
      <c r="H38" s="25" t="s">
        <v>210</v>
      </c>
      <c r="I38" s="23">
        <v>60</v>
      </c>
      <c r="J38" s="23">
        <v>60</v>
      </c>
      <c r="K38" s="23">
        <v>0</v>
      </c>
      <c r="L38" s="31">
        <v>0</v>
      </c>
      <c r="M38" s="23">
        <v>0</v>
      </c>
      <c r="N38" s="25" t="s">
        <v>211</v>
      </c>
      <c r="O38" s="68"/>
      <c r="P38" s="24" t="s">
        <v>35</v>
      </c>
      <c r="Q38" s="24" t="s">
        <v>35</v>
      </c>
      <c r="R38" s="24"/>
      <c r="S38" s="24" t="s">
        <v>212</v>
      </c>
      <c r="T38" s="76"/>
    </row>
    <row r="39" s="3" customFormat="1" ht="308" customHeight="1" spans="1:20">
      <c r="A39" s="31">
        <v>4</v>
      </c>
      <c r="B39" s="25" t="s">
        <v>213</v>
      </c>
      <c r="C39" s="25" t="s">
        <v>214</v>
      </c>
      <c r="D39" s="25" t="s">
        <v>29</v>
      </c>
      <c r="E39" s="25" t="s">
        <v>215</v>
      </c>
      <c r="F39" s="25" t="s">
        <v>49</v>
      </c>
      <c r="G39" s="25" t="s">
        <v>216</v>
      </c>
      <c r="H39" s="25" t="s">
        <v>217</v>
      </c>
      <c r="I39" s="55">
        <f t="shared" ref="I39:I42" si="2">J39+K39+L39+M39</f>
        <v>150</v>
      </c>
      <c r="J39" s="55">
        <v>150</v>
      </c>
      <c r="K39" s="55"/>
      <c r="L39" s="31"/>
      <c r="M39" s="55"/>
      <c r="N39" s="25" t="s">
        <v>218</v>
      </c>
      <c r="O39" s="25" t="s">
        <v>219</v>
      </c>
      <c r="P39" s="24" t="s">
        <v>35</v>
      </c>
      <c r="Q39" s="24" t="s">
        <v>35</v>
      </c>
      <c r="R39" s="31" t="s">
        <v>220</v>
      </c>
      <c r="S39" s="31" t="s">
        <v>221</v>
      </c>
      <c r="T39" s="32"/>
    </row>
    <row r="40" s="3" customFormat="1" ht="94.5" spans="1:20">
      <c r="A40" s="31">
        <v>5</v>
      </c>
      <c r="B40" s="25" t="s">
        <v>222</v>
      </c>
      <c r="C40" s="25" t="s">
        <v>223</v>
      </c>
      <c r="D40" s="25" t="s">
        <v>144</v>
      </c>
      <c r="E40" s="25" t="s">
        <v>224</v>
      </c>
      <c r="F40" s="25" t="s">
        <v>118</v>
      </c>
      <c r="G40" s="25" t="s">
        <v>216</v>
      </c>
      <c r="H40" s="25" t="s">
        <v>225</v>
      </c>
      <c r="I40" s="55">
        <v>280</v>
      </c>
      <c r="J40" s="55">
        <v>280</v>
      </c>
      <c r="K40" s="55"/>
      <c r="L40" s="31"/>
      <c r="M40" s="55"/>
      <c r="N40" s="25" t="s">
        <v>226</v>
      </c>
      <c r="O40" s="25" t="s">
        <v>227</v>
      </c>
      <c r="P40" s="24" t="s">
        <v>35</v>
      </c>
      <c r="Q40" s="24" t="s">
        <v>35</v>
      </c>
      <c r="R40" s="75">
        <v>914</v>
      </c>
      <c r="S40" s="75">
        <v>281</v>
      </c>
      <c r="T40" s="24"/>
    </row>
    <row r="41" s="3" customFormat="1" ht="94.5" spans="1:20">
      <c r="A41" s="31">
        <v>6</v>
      </c>
      <c r="B41" s="25" t="s">
        <v>228</v>
      </c>
      <c r="C41" s="25" t="s">
        <v>223</v>
      </c>
      <c r="D41" s="25" t="s">
        <v>144</v>
      </c>
      <c r="E41" s="25" t="s">
        <v>229</v>
      </c>
      <c r="F41" s="25" t="s">
        <v>230</v>
      </c>
      <c r="G41" s="25" t="s">
        <v>216</v>
      </c>
      <c r="H41" s="25" t="s">
        <v>231</v>
      </c>
      <c r="I41" s="55">
        <f t="shared" si="2"/>
        <v>240</v>
      </c>
      <c r="J41" s="55">
        <v>240</v>
      </c>
      <c r="K41" s="55"/>
      <c r="L41" s="31"/>
      <c r="M41" s="55"/>
      <c r="N41" s="25" t="s">
        <v>232</v>
      </c>
      <c r="O41" s="25" t="s">
        <v>233</v>
      </c>
      <c r="P41" s="24" t="s">
        <v>35</v>
      </c>
      <c r="Q41" s="24" t="s">
        <v>35</v>
      </c>
      <c r="R41" s="31">
        <v>6422</v>
      </c>
      <c r="S41" s="31">
        <v>807</v>
      </c>
      <c r="T41" s="24"/>
    </row>
    <row r="42" s="3" customFormat="1" ht="189" spans="1:20">
      <c r="A42" s="31">
        <v>7</v>
      </c>
      <c r="B42" s="25" t="s">
        <v>234</v>
      </c>
      <c r="C42" s="25" t="s">
        <v>235</v>
      </c>
      <c r="D42" s="25" t="s">
        <v>29</v>
      </c>
      <c r="E42" s="25" t="s">
        <v>236</v>
      </c>
      <c r="F42" s="25" t="s">
        <v>184</v>
      </c>
      <c r="G42" s="25" t="s">
        <v>237</v>
      </c>
      <c r="H42" s="25" t="s">
        <v>238</v>
      </c>
      <c r="I42" s="55">
        <f t="shared" si="2"/>
        <v>230</v>
      </c>
      <c r="J42" s="55">
        <v>230</v>
      </c>
      <c r="K42" s="55"/>
      <c r="L42" s="31"/>
      <c r="M42" s="55"/>
      <c r="N42" s="25" t="s">
        <v>239</v>
      </c>
      <c r="O42" s="25" t="s">
        <v>240</v>
      </c>
      <c r="P42" s="23" t="s">
        <v>35</v>
      </c>
      <c r="Q42" s="23" t="s">
        <v>35</v>
      </c>
      <c r="R42" s="31">
        <v>17895</v>
      </c>
      <c r="S42" s="31">
        <v>1235</v>
      </c>
      <c r="T42" s="24"/>
    </row>
    <row r="43" s="3" customFormat="1" ht="141.75" spans="1:20">
      <c r="A43" s="31">
        <v>8</v>
      </c>
      <c r="B43" s="25" t="s">
        <v>241</v>
      </c>
      <c r="C43" s="25" t="s">
        <v>242</v>
      </c>
      <c r="D43" s="25" t="s">
        <v>29</v>
      </c>
      <c r="E43" s="25" t="s">
        <v>243</v>
      </c>
      <c r="F43" s="25" t="s">
        <v>103</v>
      </c>
      <c r="G43" s="25" t="s">
        <v>244</v>
      </c>
      <c r="H43" s="25" t="s">
        <v>245</v>
      </c>
      <c r="I43" s="55">
        <v>120</v>
      </c>
      <c r="J43" s="55">
        <v>120</v>
      </c>
      <c r="K43" s="55"/>
      <c r="L43" s="31"/>
      <c r="M43" s="55"/>
      <c r="N43" s="25" t="s">
        <v>246</v>
      </c>
      <c r="O43" s="25" t="s">
        <v>233</v>
      </c>
      <c r="P43" s="24"/>
      <c r="Q43" s="24"/>
      <c r="R43" s="31">
        <v>1339</v>
      </c>
      <c r="S43" s="31">
        <v>135</v>
      </c>
      <c r="T43" s="24"/>
    </row>
    <row r="44" s="3" customFormat="1" ht="125" customHeight="1" spans="1:20">
      <c r="A44" s="31">
        <v>9</v>
      </c>
      <c r="B44" s="25" t="s">
        <v>247</v>
      </c>
      <c r="C44" s="25" t="s">
        <v>242</v>
      </c>
      <c r="D44" s="25" t="s">
        <v>29</v>
      </c>
      <c r="E44" s="25" t="s">
        <v>248</v>
      </c>
      <c r="F44" s="25" t="s">
        <v>118</v>
      </c>
      <c r="G44" s="25" t="s">
        <v>244</v>
      </c>
      <c r="H44" s="25" t="s">
        <v>249</v>
      </c>
      <c r="I44" s="55">
        <v>120</v>
      </c>
      <c r="J44" s="55">
        <v>120</v>
      </c>
      <c r="K44" s="56"/>
      <c r="L44" s="58"/>
      <c r="M44" s="56"/>
      <c r="N44" s="25" t="s">
        <v>250</v>
      </c>
      <c r="O44" s="25" t="s">
        <v>233</v>
      </c>
      <c r="P44" s="24" t="s">
        <v>35</v>
      </c>
      <c r="Q44" s="24" t="s">
        <v>35</v>
      </c>
      <c r="R44" s="31">
        <v>1387</v>
      </c>
      <c r="S44" s="31">
        <v>189</v>
      </c>
      <c r="T44" s="24"/>
    </row>
    <row r="45" s="3" customFormat="1" ht="135" customHeight="1" spans="1:20">
      <c r="A45" s="31">
        <v>10</v>
      </c>
      <c r="B45" s="25" t="s">
        <v>251</v>
      </c>
      <c r="C45" s="25" t="s">
        <v>242</v>
      </c>
      <c r="D45" s="25" t="s">
        <v>29</v>
      </c>
      <c r="E45" s="25" t="s">
        <v>252</v>
      </c>
      <c r="F45" s="25" t="s">
        <v>90</v>
      </c>
      <c r="G45" s="25" t="s">
        <v>244</v>
      </c>
      <c r="H45" s="25" t="s">
        <v>253</v>
      </c>
      <c r="I45" s="55">
        <v>120</v>
      </c>
      <c r="J45" s="55">
        <v>120</v>
      </c>
      <c r="K45" s="55"/>
      <c r="L45" s="31"/>
      <c r="M45" s="55"/>
      <c r="N45" s="25" t="s">
        <v>254</v>
      </c>
      <c r="O45" s="25" t="s">
        <v>233</v>
      </c>
      <c r="P45" s="24"/>
      <c r="Q45" s="24"/>
      <c r="R45" s="31">
        <v>2287</v>
      </c>
      <c r="S45" s="31">
        <v>249</v>
      </c>
      <c r="T45" s="24"/>
    </row>
    <row r="46" s="3" customFormat="1" ht="139" customHeight="1" spans="1:20">
      <c r="A46" s="31">
        <v>11</v>
      </c>
      <c r="B46" s="25" t="s">
        <v>255</v>
      </c>
      <c r="C46" s="25" t="s">
        <v>242</v>
      </c>
      <c r="D46" s="25" t="s">
        <v>29</v>
      </c>
      <c r="E46" s="25" t="s">
        <v>256</v>
      </c>
      <c r="F46" s="25" t="s">
        <v>111</v>
      </c>
      <c r="G46" s="25" t="s">
        <v>244</v>
      </c>
      <c r="H46" s="25" t="s">
        <v>257</v>
      </c>
      <c r="I46" s="55">
        <v>150</v>
      </c>
      <c r="J46" s="55">
        <v>150</v>
      </c>
      <c r="K46" s="56"/>
      <c r="L46" s="58"/>
      <c r="M46" s="56"/>
      <c r="N46" s="25" t="s">
        <v>258</v>
      </c>
      <c r="O46" s="25" t="s">
        <v>233</v>
      </c>
      <c r="P46" s="24"/>
      <c r="Q46" s="24"/>
      <c r="R46" s="75">
        <v>914</v>
      </c>
      <c r="S46" s="75">
        <v>33</v>
      </c>
      <c r="T46" s="24"/>
    </row>
    <row r="47" s="3" customFormat="1" ht="281" customHeight="1" spans="1:20">
      <c r="A47" s="31">
        <v>12</v>
      </c>
      <c r="B47" s="25" t="s">
        <v>259</v>
      </c>
      <c r="C47" s="25" t="s">
        <v>242</v>
      </c>
      <c r="D47" s="25" t="s">
        <v>29</v>
      </c>
      <c r="E47" s="25" t="s">
        <v>260</v>
      </c>
      <c r="F47" s="25" t="s">
        <v>41</v>
      </c>
      <c r="G47" s="25" t="s">
        <v>216</v>
      </c>
      <c r="H47" s="25" t="s">
        <v>261</v>
      </c>
      <c r="I47" s="55">
        <f>J47+K47+L47+M47</f>
        <v>100</v>
      </c>
      <c r="J47" s="55">
        <v>100</v>
      </c>
      <c r="K47" s="55"/>
      <c r="L47" s="31"/>
      <c r="M47" s="55"/>
      <c r="N47" s="25" t="s">
        <v>262</v>
      </c>
      <c r="O47" s="25" t="s">
        <v>263</v>
      </c>
      <c r="P47" s="24" t="s">
        <v>35</v>
      </c>
      <c r="Q47" s="24" t="s">
        <v>35</v>
      </c>
      <c r="R47" s="31">
        <v>24000</v>
      </c>
      <c r="S47" s="31"/>
      <c r="T47" s="24"/>
    </row>
    <row r="48" s="3" customFormat="1" ht="94.5" spans="1:20">
      <c r="A48" s="31">
        <v>13</v>
      </c>
      <c r="B48" s="24" t="s">
        <v>264</v>
      </c>
      <c r="C48" s="24" t="s">
        <v>265</v>
      </c>
      <c r="D48" s="24" t="s">
        <v>29</v>
      </c>
      <c r="E48" s="24" t="s">
        <v>266</v>
      </c>
      <c r="F48" s="24" t="s">
        <v>208</v>
      </c>
      <c r="G48" s="24" t="s">
        <v>202</v>
      </c>
      <c r="H48" s="25" t="s">
        <v>267</v>
      </c>
      <c r="I48" s="55">
        <f>J48+K48+L48+M48</f>
        <v>100</v>
      </c>
      <c r="J48" s="23">
        <v>100</v>
      </c>
      <c r="K48" s="23">
        <v>0</v>
      </c>
      <c r="L48" s="23">
        <v>0</v>
      </c>
      <c r="M48" s="23">
        <v>0</v>
      </c>
      <c r="N48" s="25" t="s">
        <v>268</v>
      </c>
      <c r="O48" s="68"/>
      <c r="P48" s="68" t="s">
        <v>35</v>
      </c>
      <c r="Q48" s="68" t="s">
        <v>35</v>
      </c>
      <c r="R48" s="77">
        <v>236</v>
      </c>
      <c r="S48" s="23">
        <v>5</v>
      </c>
      <c r="T48" s="76"/>
    </row>
    <row r="49" s="3" customFormat="1" ht="132.75" spans="1:20">
      <c r="A49" s="31">
        <v>14</v>
      </c>
      <c r="B49" s="32" t="s">
        <v>269</v>
      </c>
      <c r="C49" s="32" t="s">
        <v>199</v>
      </c>
      <c r="D49" s="24" t="s">
        <v>29</v>
      </c>
      <c r="E49" s="24" t="s">
        <v>270</v>
      </c>
      <c r="F49" s="24" t="s">
        <v>201</v>
      </c>
      <c r="G49" s="24" t="s">
        <v>202</v>
      </c>
      <c r="H49" s="25" t="s">
        <v>271</v>
      </c>
      <c r="I49" s="55">
        <f>J49+K49+L49+M49</f>
        <v>100</v>
      </c>
      <c r="J49" s="23">
        <v>100</v>
      </c>
      <c r="K49" s="23">
        <v>0</v>
      </c>
      <c r="L49" s="23">
        <v>0</v>
      </c>
      <c r="M49" s="23">
        <v>0</v>
      </c>
      <c r="N49" s="25" t="s">
        <v>272</v>
      </c>
      <c r="O49" s="68"/>
      <c r="P49" s="68" t="s">
        <v>35</v>
      </c>
      <c r="Q49" s="68" t="s">
        <v>35</v>
      </c>
      <c r="R49" s="77">
        <v>168</v>
      </c>
      <c r="S49" s="23">
        <v>50</v>
      </c>
      <c r="T49" s="76"/>
    </row>
    <row r="50" s="3" customFormat="1" ht="94.5" spans="1:20">
      <c r="A50" s="31">
        <v>15</v>
      </c>
      <c r="B50" s="24" t="s">
        <v>273</v>
      </c>
      <c r="C50" s="25" t="s">
        <v>265</v>
      </c>
      <c r="D50" s="24" t="s">
        <v>29</v>
      </c>
      <c r="E50" s="24" t="s">
        <v>274</v>
      </c>
      <c r="F50" s="24" t="s">
        <v>103</v>
      </c>
      <c r="G50" s="24" t="s">
        <v>202</v>
      </c>
      <c r="H50" s="25" t="s">
        <v>275</v>
      </c>
      <c r="I50" s="55">
        <f>J50+K50+L50+M50</f>
        <v>100</v>
      </c>
      <c r="J50" s="23">
        <v>100</v>
      </c>
      <c r="K50" s="23">
        <v>0</v>
      </c>
      <c r="L50" s="23">
        <v>0</v>
      </c>
      <c r="M50" s="23">
        <v>0</v>
      </c>
      <c r="N50" s="25" t="s">
        <v>276</v>
      </c>
      <c r="O50" s="25"/>
      <c r="P50" s="68" t="s">
        <v>35</v>
      </c>
      <c r="Q50" s="68" t="s">
        <v>35</v>
      </c>
      <c r="R50" s="58">
        <v>152</v>
      </c>
      <c r="S50" s="58">
        <v>29</v>
      </c>
      <c r="T50" s="76"/>
    </row>
    <row r="51" s="3" customFormat="1" ht="21" customHeight="1" spans="1:20">
      <c r="A51" s="24"/>
      <c r="B51" s="24" t="s">
        <v>277</v>
      </c>
      <c r="C51" s="24"/>
      <c r="D51" s="24"/>
      <c r="E51" s="24"/>
      <c r="F51" s="24"/>
      <c r="G51" s="24"/>
      <c r="H51" s="41"/>
      <c r="I51" s="56">
        <f>SUM(I52)</f>
        <v>0</v>
      </c>
      <c r="J51" s="56">
        <f>SUM(J52)</f>
        <v>0</v>
      </c>
      <c r="K51" s="56">
        <f>SUM(K52)</f>
        <v>0</v>
      </c>
      <c r="L51" s="58">
        <f>SUM(L52)</f>
        <v>0</v>
      </c>
      <c r="M51" s="56">
        <f>SUM(M52)</f>
        <v>0</v>
      </c>
      <c r="N51" s="25"/>
      <c r="O51" s="25"/>
      <c r="P51" s="24"/>
      <c r="Q51" s="24"/>
      <c r="R51" s="31"/>
      <c r="S51" s="31"/>
      <c r="T51" s="24"/>
    </row>
    <row r="52" s="3" customFormat="1" ht="21" customHeight="1" spans="1:20">
      <c r="A52" s="24"/>
      <c r="B52" s="24"/>
      <c r="C52" s="24"/>
      <c r="D52" s="24"/>
      <c r="E52" s="24"/>
      <c r="F52" s="24"/>
      <c r="G52" s="24"/>
      <c r="H52" s="41"/>
      <c r="I52" s="56">
        <f>J52+K52+L52+M52</f>
        <v>0</v>
      </c>
      <c r="J52" s="56"/>
      <c r="K52" s="55"/>
      <c r="L52" s="31"/>
      <c r="M52" s="55"/>
      <c r="N52" s="25"/>
      <c r="O52" s="25"/>
      <c r="P52" s="24"/>
      <c r="Q52" s="24"/>
      <c r="R52" s="31"/>
      <c r="S52" s="31"/>
      <c r="T52" s="24"/>
    </row>
    <row r="53" s="3" customFormat="1" ht="21" customHeight="1" spans="1:20">
      <c r="A53" s="24"/>
      <c r="B53" s="24" t="s">
        <v>278</v>
      </c>
      <c r="C53" s="24"/>
      <c r="D53" s="24"/>
      <c r="E53" s="24"/>
      <c r="F53" s="24"/>
      <c r="G53" s="24"/>
      <c r="H53" s="41"/>
      <c r="I53" s="56">
        <f>SUM(I54)</f>
        <v>400</v>
      </c>
      <c r="J53" s="56">
        <f>SUM(J54:J54)</f>
        <v>400</v>
      </c>
      <c r="K53" s="56">
        <f>SUM(K54)</f>
        <v>0</v>
      </c>
      <c r="L53" s="58">
        <f>SUM(L54)</f>
        <v>0</v>
      </c>
      <c r="M53" s="56">
        <f>SUM(M54)</f>
        <v>0</v>
      </c>
      <c r="N53" s="25"/>
      <c r="O53" s="25"/>
      <c r="P53" s="24"/>
      <c r="Q53" s="24"/>
      <c r="R53" s="31"/>
      <c r="S53" s="31"/>
      <c r="T53" s="24"/>
    </row>
    <row r="54" s="3" customFormat="1" ht="104" customHeight="1" spans="1:20">
      <c r="A54" s="31">
        <v>1</v>
      </c>
      <c r="B54" s="28" t="s">
        <v>279</v>
      </c>
      <c r="C54" s="28" t="s">
        <v>280</v>
      </c>
      <c r="D54" s="28" t="s">
        <v>29</v>
      </c>
      <c r="E54" s="28" t="s">
        <v>30</v>
      </c>
      <c r="F54" s="28" t="s">
        <v>281</v>
      </c>
      <c r="G54" s="28" t="s">
        <v>281</v>
      </c>
      <c r="H54" s="25" t="s">
        <v>282</v>
      </c>
      <c r="I54" s="56">
        <f>J54+L54+K54+M54</f>
        <v>400</v>
      </c>
      <c r="J54" s="56">
        <v>400</v>
      </c>
      <c r="K54" s="56"/>
      <c r="L54" s="58"/>
      <c r="M54" s="56"/>
      <c r="N54" s="67" t="s">
        <v>283</v>
      </c>
      <c r="O54" s="67"/>
      <c r="P54" s="28" t="s">
        <v>35</v>
      </c>
      <c r="Q54" s="73" t="s">
        <v>35</v>
      </c>
      <c r="R54" s="58">
        <v>1500</v>
      </c>
      <c r="S54" s="58">
        <v>1500</v>
      </c>
      <c r="T54" s="24" t="s">
        <v>37</v>
      </c>
    </row>
    <row r="55" s="3" customFormat="1" ht="24" customHeight="1" spans="1:20">
      <c r="A55" s="24"/>
      <c r="B55" s="24" t="s">
        <v>284</v>
      </c>
      <c r="C55" s="24"/>
      <c r="D55" s="24"/>
      <c r="E55" s="24"/>
      <c r="F55" s="24"/>
      <c r="G55" s="24"/>
      <c r="H55" s="41"/>
      <c r="I55" s="55">
        <f>SUM(I56)</f>
        <v>0</v>
      </c>
      <c r="J55" s="55">
        <f>SUM(J56)</f>
        <v>0</v>
      </c>
      <c r="K55" s="55">
        <f>SUM(K56)</f>
        <v>0</v>
      </c>
      <c r="L55" s="31">
        <f>SUM(L56)</f>
        <v>0</v>
      </c>
      <c r="M55" s="55">
        <f>SUM(M56)</f>
        <v>0</v>
      </c>
      <c r="N55" s="25"/>
      <c r="O55" s="25"/>
      <c r="P55" s="24"/>
      <c r="Q55" s="24"/>
      <c r="R55" s="31"/>
      <c r="S55" s="31"/>
      <c r="T55" s="24"/>
    </row>
    <row r="56" s="3" customFormat="1" ht="24" customHeight="1" spans="1:20">
      <c r="A56" s="24"/>
      <c r="B56" s="24" t="s">
        <v>285</v>
      </c>
      <c r="C56" s="24"/>
      <c r="D56" s="24"/>
      <c r="E56" s="24"/>
      <c r="F56" s="24"/>
      <c r="G56" s="24"/>
      <c r="H56" s="25"/>
      <c r="I56" s="55"/>
      <c r="J56" s="55"/>
      <c r="K56" s="55"/>
      <c r="L56" s="31"/>
      <c r="M56" s="55"/>
      <c r="N56" s="25"/>
      <c r="O56" s="25"/>
      <c r="P56" s="24"/>
      <c r="Q56" s="24"/>
      <c r="R56" s="31"/>
      <c r="S56" s="31"/>
      <c r="T56" s="24"/>
    </row>
    <row r="57" s="3" customFormat="1" ht="24" customHeight="1" spans="1:20">
      <c r="A57" s="24"/>
      <c r="B57" s="33" t="s">
        <v>286</v>
      </c>
      <c r="C57" s="34"/>
      <c r="D57" s="34"/>
      <c r="E57" s="45"/>
      <c r="F57" s="24"/>
      <c r="G57" s="24"/>
      <c r="H57" s="25"/>
      <c r="I57" s="55">
        <f>SUM(I58:I58)</f>
        <v>300</v>
      </c>
      <c r="J57" s="55">
        <f>SUM(J58:J58)</f>
        <v>300</v>
      </c>
      <c r="K57" s="55"/>
      <c r="L57" s="31"/>
      <c r="M57" s="55"/>
      <c r="N57" s="25"/>
      <c r="O57" s="25"/>
      <c r="P57" s="24"/>
      <c r="Q57" s="24"/>
      <c r="R57" s="31"/>
      <c r="S57" s="31"/>
      <c r="T57" s="24"/>
    </row>
    <row r="58" s="3" customFormat="1" ht="201" customHeight="1" spans="1:20">
      <c r="A58" s="31">
        <v>1</v>
      </c>
      <c r="B58" s="33" t="s">
        <v>287</v>
      </c>
      <c r="C58" s="24"/>
      <c r="D58" s="24" t="s">
        <v>144</v>
      </c>
      <c r="E58" s="28" t="s">
        <v>30</v>
      </c>
      <c r="F58" s="24" t="s">
        <v>288</v>
      </c>
      <c r="G58" s="24" t="s">
        <v>96</v>
      </c>
      <c r="H58" s="25" t="s">
        <v>289</v>
      </c>
      <c r="I58" s="55">
        <f>J58+K58+L58+M58</f>
        <v>300</v>
      </c>
      <c r="J58" s="55">
        <v>300</v>
      </c>
      <c r="K58" s="55"/>
      <c r="L58" s="31"/>
      <c r="M58" s="55"/>
      <c r="N58" s="25" t="s">
        <v>290</v>
      </c>
      <c r="O58" s="25"/>
      <c r="P58" s="24" t="s">
        <v>35</v>
      </c>
      <c r="Q58" s="24" t="s">
        <v>35</v>
      </c>
      <c r="R58" s="31">
        <v>9000</v>
      </c>
      <c r="S58" s="31">
        <v>1000</v>
      </c>
      <c r="T58" s="24"/>
    </row>
    <row r="59" s="1" customFormat="1" ht="23" customHeight="1" spans="1:20">
      <c r="A59" s="35" t="s">
        <v>291</v>
      </c>
      <c r="B59" s="35"/>
      <c r="C59" s="35"/>
      <c r="D59" s="35"/>
      <c r="E59" s="35"/>
      <c r="F59" s="35"/>
      <c r="G59" s="35"/>
      <c r="H59" s="36"/>
      <c r="I59" s="46"/>
      <c r="J59" s="46"/>
      <c r="K59" s="46"/>
      <c r="L59" s="62"/>
      <c r="M59" s="46"/>
      <c r="N59" s="36"/>
      <c r="O59" s="36"/>
      <c r="P59" s="35"/>
      <c r="Q59" s="35"/>
      <c r="R59" s="69"/>
      <c r="S59" s="69"/>
      <c r="T59" s="35"/>
    </row>
  </sheetData>
  <mergeCells count="27">
    <mergeCell ref="A1:B1"/>
    <mergeCell ref="A2:T2"/>
    <mergeCell ref="A3:T3"/>
    <mergeCell ref="I4:M4"/>
    <mergeCell ref="B7:G7"/>
    <mergeCell ref="B31:G31"/>
    <mergeCell ref="B35:G35"/>
    <mergeCell ref="B51:G51"/>
    <mergeCell ref="B53:G53"/>
    <mergeCell ref="B55:G55"/>
    <mergeCell ref="B57:E57"/>
    <mergeCell ref="A59:S59"/>
    <mergeCell ref="A4:A5"/>
    <mergeCell ref="B4:B5"/>
    <mergeCell ref="C4:C5"/>
    <mergeCell ref="D4:D5"/>
    <mergeCell ref="E4:E5"/>
    <mergeCell ref="F4:F5"/>
    <mergeCell ref="G4:G5"/>
    <mergeCell ref="H4:H5"/>
    <mergeCell ref="N4:N5"/>
    <mergeCell ref="O4:O5"/>
    <mergeCell ref="P4:P5"/>
    <mergeCell ref="Q4:Q5"/>
    <mergeCell ref="R4:R5"/>
    <mergeCell ref="S4:S5"/>
    <mergeCell ref="T4:T5"/>
  </mergeCells>
  <conditionalFormatting sqref="B15">
    <cfRule type="duplicateValues" dxfId="0" priority="1"/>
  </conditionalFormatting>
  <conditionalFormatting sqref="B2:B14 B16:B35 B51:B1048576">
    <cfRule type="duplicateValues" dxfId="0" priority="2"/>
  </conditionalFormatting>
  <pageMargins left="0.629861111111111" right="0.432638888888889" top="0.747916666666667" bottom="0.472222222222222" header="0.5" footer="0.156944444444444"/>
  <pageSetup paperSize="8" scale="58" fitToHeight="0" orientation="landscape" horizontalDpi="600"/>
  <headerFooter>
    <oddFooter>&amp;C第 &amp;P 页，共 &amp;N 页</oddFooter>
  </headerFooter>
  <ignoredErrors>
    <ignoredError sqref="I54 J53 I52" formula="1"/>
  </ignoredErrors>
  <legacyDrawing r:id="rId2"/>
</worksheet>
</file>

<file path=docProps/app.xml><?xml version="1.0" encoding="utf-8"?>
<Properties xmlns="http://schemas.openxmlformats.org/officeDocument/2006/extended-properties" xmlns:vt="http://schemas.openxmlformats.org/officeDocument/2006/docPropsVTypes">
  <Company>大理州直属党政机关单位</Company>
  <Application>WPS 表格</Application>
  <HeadingPairs>
    <vt:vector size="2" baseType="variant">
      <vt:variant>
        <vt:lpstr>工作表</vt:lpstr>
      </vt:variant>
      <vt:variant>
        <vt:i4>1</vt:i4>
      </vt:variant>
    </vt:vector>
  </HeadingPairs>
  <TitlesOfParts>
    <vt:vector size="1" baseType="lpstr">
      <vt:lpstr>附件4.项目库项目汇总表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州农业局办公室</dc:creator>
  <cp:lastModifiedBy>kylin</cp:lastModifiedBy>
  <dcterms:created xsi:type="dcterms:W3CDTF">2024-07-27T02:29:00Z</dcterms:created>
  <dcterms:modified xsi:type="dcterms:W3CDTF">2025-02-10T11:21:45Z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2052-11.8.2.12065</vt:lpwstr>
  </property>
  <property fmtid="{D5CDD505-2E9C-101B-9397-08002B2CF9AE}" pid="3" name="ICV">
    <vt:lpwstr>78D1C158F39F459887B54AAC45400217_12</vt:lpwstr>
  </property>
</Properties>
</file>