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项目库表" sheetId="11" r:id="rId1"/>
  </sheets>
  <definedNames>
    <definedName name="_xlnm._FilterDatabase" localSheetId="0" hidden="1">项目库表!$A$5:$T$88</definedName>
    <definedName name="_xlnm.Print_Area" localSheetId="0">项目库表!$A$1:$T$88</definedName>
    <definedName name="_xlnm.Print_Titles" localSheetId="0">项目库表!$2:$5</definedName>
  </definedNames>
  <calcPr calcId="144525"/>
</workbook>
</file>

<file path=xl/sharedStrings.xml><?xml version="1.0" encoding="utf-8"?>
<sst xmlns="http://schemas.openxmlformats.org/spreadsheetml/2006/main" count="818" uniqueCount="452">
  <si>
    <t>附件：</t>
  </si>
  <si>
    <t>弥渡县巩固拓展脱贫攻坚成果和乡村振兴项目库(2025年度)</t>
  </si>
  <si>
    <t xml:space="preserve">填报单位： 弥渡县农业农村局                     填报人  ：    袁晓花   普志兵                             联系电话：13577288038     13988522739                               </t>
  </si>
  <si>
    <t>序号</t>
  </si>
  <si>
    <t>项目名称</t>
  </si>
  <si>
    <t>项目类别</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</si>
  <si>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</si>
  <si>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</si>
  <si>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</si>
  <si>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项目行业主管部门（县级部门）</t>
  </si>
  <si>
    <t>项目概要及建设主要内容</t>
  </si>
  <si>
    <t>预算投资及资金来源（万元）</t>
  </si>
  <si>
    <t>项目绩效目标
（总体目标）</t>
  </si>
  <si>
    <t>联农带农机制</t>
  </si>
  <si>
    <t>是否易地搬迁后扶项目</t>
  </si>
  <si>
    <t>是否到户项目</t>
  </si>
  <si>
    <t>受益总人口（人）</t>
  </si>
  <si>
    <t>受益脱贫人口、监测对象（人）</t>
  </si>
  <si>
    <t>备注</t>
  </si>
  <si>
    <t>总投资</t>
  </si>
  <si>
    <t>衔接资金</t>
  </si>
  <si>
    <t>上海帮扶   资金</t>
  </si>
  <si>
    <t>行业部门资金</t>
  </si>
  <si>
    <t>其它资金</t>
  </si>
  <si>
    <t>合计</t>
  </si>
  <si>
    <t>29个</t>
  </si>
  <si>
    <t>——</t>
  </si>
  <si>
    <t xml:space="preserve"> 一、产业发展类项目</t>
  </si>
  <si>
    <t>弥渡县脱贫人口小额信贷贴息项目</t>
  </si>
  <si>
    <t>金融保险配套-小额贷款贴息</t>
  </si>
  <si>
    <t>新建</t>
  </si>
  <si>
    <t>红岩镇、新街镇、弥城镇、寅街镇、苴力镇、密祉镇、德苴乡、牛街乡</t>
  </si>
  <si>
    <t>弥渡县农业农村局</t>
  </si>
  <si>
    <t xml:space="preserve">   按照巩固拓展脱贫攻坚成果同乡村振兴有效衔接政策，按贷款市场报价利率（LPR）,给予红岩镇、新街镇、弥城镇、寅街镇、苴力镇、密祉镇、德苴乡、牛街乡脱贫人口和监测对象（脱贫不稳定户、边缘易致贫户、突发严重困难户）小额信贷贴息4600户，贷款余额2.3亿元。</t>
  </si>
  <si>
    <t>通过给予小额信贷贴息，巩固脱贫攻坚成果，促进脱贫人口户均增收5000元。通过给予小额信贷贴息，带动4600户农户增收</t>
  </si>
  <si>
    <t>小额信贷贴息项目实施后，将解决群众产业发展资金短缺问题，促进产业发展，带动4600户农户户均增收5000元。</t>
  </si>
  <si>
    <t>否</t>
  </si>
  <si>
    <t>是</t>
  </si>
  <si>
    <t>2</t>
  </si>
  <si>
    <t>弥渡县现代农业（蔬菜“双绑”）产业园建设项目</t>
  </si>
  <si>
    <t>红岩镇现代农业（蔬菜“双绑”）产业园</t>
  </si>
  <si>
    <t>新型农村集体经济发展</t>
  </si>
  <si>
    <t>续建</t>
  </si>
  <si>
    <t>红岩镇竹园、班局、赤水、东海村委会</t>
  </si>
  <si>
    <t>红岩镇人民政府</t>
  </si>
  <si>
    <t>新建设施农业大棚80亩，建成后衔接资金投入部分资产归村集体所有，由村集体与龙头企业签订“双绑”协议，村集体每年按协议收取资产收益。</t>
  </si>
  <si>
    <t>通过项目的实施，促进现代农业产业快速发展，带动村集体经济增加每年8万元，带动群众增收160万元，建设低碳、绿色、生态产业基地，减少农业面源污染。</t>
  </si>
  <si>
    <t>项目建成后衔接资金投入部分资产归村集体所有，由村集体与龙头企业签订“双绑”协议，通过方案、协议等形式，明确土地流转、就业务工、带动生产、帮助产销对接、收益分红等利益联结机制，确保群众充分收益。村集体每年按协议收取资产收益，村集体经济增加每年8万元，带动农户增收16户，带动群众增收共160万元。</t>
  </si>
  <si>
    <t>弥渡县新街镇现代农业（蔬菜“双绑”）产业园</t>
  </si>
  <si>
    <t>产业发展-生产项目</t>
  </si>
  <si>
    <t>新街镇</t>
  </si>
  <si>
    <t>新街镇人民政府</t>
  </si>
  <si>
    <t xml:space="preserve">   投入衔接资金950万元，每亩投入1万元，在全镇范围内新建设施农业大棚950亩，推广“双绑”产业发展模式。建成后衔接资金投入部分资产归村集体所有，由村集体与龙头企业签订“双绑”协议，村集体每年按协议收取资产收益。</t>
  </si>
  <si>
    <t>在全镇范围内新建设施农业大棚950亩。建成后衔接资金投入部分资产归村集体所有，由村集体与龙头企业签订“双绑”协议，村集体每年按协议收取资产收益。</t>
  </si>
  <si>
    <t>项目建成后衔接资金投入部分资产归村集体所有，由村集体与龙头企业签订“双绑”协议，通过方案、协议等形式，明确土地流转、就业务工、带动生产、帮助产销对接、收益分红等利益联结机制，确保群众充分收益。带动当地群众参与设施蔬菜种植和务工</t>
  </si>
  <si>
    <t>2.3</t>
  </si>
  <si>
    <t>弥渡县弥城镇现代农业（蔬菜“双绑”）产业园</t>
  </si>
  <si>
    <t>生产项目</t>
  </si>
  <si>
    <t>弥城镇蔡庄、双海、张迁、龙华社区</t>
  </si>
  <si>
    <t>弥城镇人民政府</t>
  </si>
  <si>
    <t xml:space="preserve">   新建“双绑”蔬菜大棚250亩，在蔡庄、双海、张迁、龙华四个社区建设蔬菜大棚。成后衔接资金投入部分资产分别归蔡庄、双海、张迁、龙华社区村集体所有，由村集体与龙头企业签订“双绑”协议，村集体每年按协议收取资产收益。</t>
  </si>
  <si>
    <t>依托已建成并投入使用的24年“双绑”蔬菜大棚200亩，扩大建设规模至450亩，实现亩均产值5万元以上，带动50户农户户均增收10万元以上。</t>
  </si>
  <si>
    <t>建成后衔接资金投入部分资产分别归蔡庄、双海、张迁、龙华社区村集体所有，由村集体与龙头企业签订“双绑”协议，通过方案、协议等形式，明确土地流转、就业务工、带动生产、帮助产销对接、收益分红等利益联结机制，确保群众充分收益。村集体每年按协议收取资产收益，带动50户农户户均增收10万元以上。</t>
  </si>
  <si>
    <t xml:space="preserve">否 </t>
  </si>
  <si>
    <t>弥渡县寅街镇现代农业（蔬菜“双绑”）产业园</t>
  </si>
  <si>
    <t>生产项目-种植业基地</t>
  </si>
  <si>
    <t>寅街镇武邑村委会</t>
  </si>
  <si>
    <t>寅街镇人民政府</t>
  </si>
  <si>
    <t>投入衔接资金100万元，在武邑村委会新建设施农业大棚100亩，每亩投入不低于5万元。建成后衔接资金投入部分资产归村集体所有，由村集体与龙头企业签订“双绑”协议，村集体每年按协议收取资产收益。</t>
  </si>
  <si>
    <t>做强寅街镇蔬菜产业，实现脱贫攻坚与乡村振兴有效衔接，发展壮大村集体经济，深化农村集体产权制度改革。</t>
  </si>
  <si>
    <t>项目建成后衔接资金投入部分资产归村集体所有，由村集体与龙头企业签订“双绑”协议，通过方案、协议等形式，明确土地流转、就业务工、带动生产、帮助产销对接、收益分红等利益联结机制，确保群众充分收益。通过项目的实施，大力推广“双绑”模式，可有效绑定不低于30户农户，带动农户就业，增加农户收入。</t>
  </si>
  <si>
    <t>3</t>
  </si>
  <si>
    <t>弥渡县现代农业（种业）产业园新街种业产业园仓库建设项目（配套弥渡县省级玉米种业基地项目</t>
  </si>
  <si>
    <t xml:space="preserve">   仓库2100平方米，配套生产线1条，包括种子二次包装设备1套，机械码垛机1台。资产归村集体所有，由村集体与龙头企业签订租赁协议，村集体每年按协议收取资产收益。</t>
  </si>
  <si>
    <t xml:space="preserve">  仓库2100平方米，配套生产线1条，包括种子二次包装设备1套，机械码垛机1台。衔接资金形成的资产归村集体所有，由村集体与龙头企业签订租赁协议，村集体每年按协议收取资产收益。</t>
  </si>
  <si>
    <t>衔接资金形成的资产归村集体所有，由村集体与龙头企业签订租赁协议，通过方案、协议等形式，明确土地流转、就业务工、带动生产、收益分红等利益联结机制，确保群众充分收益。村集体每年按协议收取资产收益。有效促进当地群众就近就地务工</t>
  </si>
  <si>
    <t>弥渡县新街镇设施化有机蔬菜种植示范项目</t>
  </si>
  <si>
    <t xml:space="preserve">   建设蔬菜连栋低碳智能温室大棚60亩，配套自动化控制和水肥一体化系统，冷库及加工中心建设。建成后衔接资金投入部分资产归村集体所有，由村集体与龙头企业签订租赁协议，村集体每年按协议收取资产收益。</t>
  </si>
  <si>
    <t>建设蔬菜连栋低碳智能温室大棚60亩，配套自动化控制和水肥一体化系统，冷库及加工中心建设</t>
  </si>
  <si>
    <t>建成后衔接资金投入部分资产归村集体所有，由村集体与龙头企业签订租赁协议，通过方案、协议等形式，明确土地流转、就业务工、收益分红等利益联结机制，确保群众充分收益。村集体每年按协议收取资产收益。有效促进当地群众就近就地务工</t>
  </si>
  <si>
    <t>新街镇酱菜加工现代农业产业建设项目（老土罐新增生产线建设）</t>
  </si>
  <si>
    <t>完成新增生产线基础设施建设，投资200万元，安装锅炉1台；50g自动包装机1台；空压机1台；清洗机2台；剥皮机1台；自动包装机  2台；风选机1台；切菜机2套</t>
  </si>
  <si>
    <t>实现弥渡县老土罐绿色食品有限责任公司产值净增4000万元以上，2024年全年总产值达2亿元以上</t>
  </si>
  <si>
    <t>建成后衔接资金投入部分资产归村集体所有，由村集体与龙头企业签订租赁协议，通过方案、协议等形式，明确就业务工、收益分红等利益联结机制，确保群众充分收益。村集体每年按协议收取资产收益。有效促进当地群众就近就地务工</t>
  </si>
  <si>
    <t>云南弥渡产业园区沪滇数字健康产业园标准化厂房建设项目</t>
  </si>
  <si>
    <t>配套设施项目-产业园（区）</t>
  </si>
  <si>
    <t>弥城镇长坡社区</t>
  </si>
  <si>
    <t>云南弥渡产业园区管理委员会</t>
  </si>
  <si>
    <t xml:space="preserve">   新建标准化厂房9000平方米,混凝土基础及混凝土主体框架,包括:蒸压加气混凝土砌块墙体5000平方米,门窗2000平方米， 厂房地坪硬化2500平方米,配套厂房道路260米、供水管网180米、雨水管网370米、污水管网200米、弱电管网 300米等附属设施， 土地平整5000 平方米。</t>
  </si>
  <si>
    <t>通过建设云南省弥渡县产业园长坡岭片区基础产业园，带动当地经济发展，促进群众增收和提升村集体收入，受益的13个村集体每年共增加收入75万元，带动周边农户发展。充分发挥区位优势，形成合理的循环经济项目组合，有利于提高资源利用率，拉动全县经济增长。</t>
  </si>
  <si>
    <t>项目建成后,资产产权归弥城镇长坡村、山高村和四个重点村等13个村集体所有，由县国资公司代管,资产收益量化给13个村,用于巩固脱贫攻坚成果、村经济发展和村公益事业。通过方案、协议等形式，明确就业务工、收益分红等利益联结机制，确保群众充分收益。项目惠及农户18095户65911人，其中脱贫户和监测户2742户10714人。带动富余劳动力就业，增加民众收入，改善人民生活品质，同时带动高科技农业和服务业等其他产业的发展。</t>
  </si>
  <si>
    <t xml:space="preserve">   在弥城镇长坡村弥渡产业园区长坡岭片区实施云南弥渡产业园区沪滇数字健康产业园标准化厂房建设项目，项目建设用地使用权为工业用地。建设内容：新建标准化厂房6000平方米,混凝土基础及混凝土主体框架,包括:蒸压加气混凝土砌块墙体2800平方米,门窗1000平方米， 厂房地坪硬化1900平方米,配套厂房道路260米、供水管网280米、雨水管网370米、污水管网200米、弱电管网380米等附属设施， 土地平整6000平方米。项目建成后,资产产权归弥城镇长坡村、山高村和四个重点村等13个村集体所有，由县国资公司代管,资产收益量化给13个村,用于巩固脱贫攻坚成果、村经济发展和村公益事业。项目惠及农户18095户65911人，其中脱贫户和监测户2742户10714人。</t>
  </si>
  <si>
    <t>弥渡县天目山果蔬现代农业融合发展示范园建设项目</t>
  </si>
  <si>
    <t>生产项目—种植业基地</t>
  </si>
  <si>
    <t>寅街镇勤劳村委会天目山村</t>
  </si>
  <si>
    <t>县农业农村局</t>
  </si>
  <si>
    <t>新项目总用地面积855531.76平方米（1283.30 亩），可利用土地面积276367.00平方米（414.55亩），依托大理春沐源农业科技有限公司新建智能温室242245.00平方米、展销区10500.00平方米、生产道路18996.20平方米、深水井1座、水处理1个，购置施肥机、UV消毒机、采摘车、电动喷雾机。</t>
  </si>
  <si>
    <t>新建智能温室242245.00平方米、展销区10500.00平方米、生产道路18996.20平方米、深水井1座、水处理1个，购置施肥机、UV消毒机、采摘车、电动喷雾机。项目建成后，由11个村集体委托寅街镇人民政府与大理春沐源农业科技有限公司签订租赁协议，将所建成的高端智能薄膜温室租赁给大理春沐源农业科技有限公司，每年租金为投入资产的8%，租赁期15年，租金一年一付，实现项目建设地所在村每年增加9.6万元，其余10个村每个村每年可增加村集体经济收入3.8万元以上。</t>
  </si>
  <si>
    <t>项目建成后衔接资金投入部分资产归村集体所有，由11个村集体委托寅街镇人民政府与大理春沐源农业科技有限公司签订租赁协议，薄膜温室租赁给大理春沐源农业科技有限公司。通过方案、协议等形式，明确土地流转、就业务工、收益分红等利益联结机制，确保群众充分收益。每年租金为投入资产的8%，租赁期15年，租金一年一付，实现项目建设地所在村每年增加9.6万元，其余10个村每个村每年可增加村集体经济收入3.8万元以上。一是可直接新增200余个就业岗位（其中：有15个就业岗位优先吸纳我镇脱贫户、三类“监测户”等低收入群体），每个岗位每月收入不低于3600元，可带动200余户农户实现增收，同时，带动周边包装、运输、维修等相关产业发展；二是各村所获得的收益金，用于开发农村公益性岗位以及持续发展其他产业，可实现脱贫户、三类“监测户”等低收入群体增收，有效巩固和拓展脱贫成果，不断推进乡村振兴，同时，促进村集体经济持续发展壮大，带动其他产业发展。</t>
  </si>
  <si>
    <t>弥渡县德苴萝卜籽油加工厂建设项目</t>
  </si>
  <si>
    <t>加工流通项目-加工业</t>
  </si>
  <si>
    <t>德苴乡太平村</t>
  </si>
  <si>
    <t>德苴乡人民政府</t>
  </si>
  <si>
    <t xml:space="preserve">弥渡县农业农村局 </t>
  </si>
  <si>
    <t>在德苴乡太平村建设一座萝卜籽油加工厂，主要覆盖德苴乡种植萝卜籽的农户。建设内容：1.建设萝卜籽油加工厂，主要加工萝卜籽等农产品食用油，加工厂总占地面积1000㎡，项目规划建设用地性质为国有土地和集体用地，有关附属设施已经建成；2.建设加工厂400㎡，主要包括原料区加工区200㎡、成品加工区200㎡，概算投资80万；2.建设农产品展销区60㎡，投资30万；3.建设产品储存区80㎡，投资40万；4.配备冷榨油机等自动化生产设备及附属设施，投资400万。</t>
  </si>
  <si>
    <t>项目建成后由太平村家园农业农民专业合作社进行管理运营。由家园农业农民专业合作社向农户收购萝卜籽进行加工，并进行销售，稳定销售渠道，提高农产品附加值，提高销售价格。</t>
  </si>
  <si>
    <t>项目建成后衔接资金投入部分资产归村集体所有，由村集体与龙头企业签订协议，通过方案、协议等形式，明确带动生产、帮扶产销对接、就业务工、收益分红等利益联结机制，确保群众充分收益。项目建成后可带动周边860余户农户发展种植萝卜籽产业，在生产.包装.运输环节带动30余名群众在家门口实现务工就业。</t>
  </si>
  <si>
    <t>10</t>
  </si>
  <si>
    <t>德苴乡小里、团山村新能源电烤房项目</t>
  </si>
  <si>
    <t>德苴乡</t>
  </si>
  <si>
    <t xml:space="preserve">    在德苴乡小里马腊么村、团山阿扎鲁大村，实施弥渡县德苴乡新能源电烤房项目。项目建设用地权属为村集体建设用地。建设内容为：分别在2个村各新建新能源电烤房1群、12座，共2群、24座，烤房建设投资180万元，烤房顶棚建设及烟叶整编场地30万元，烘干设施24套30万元，混凝土地面硬化1440平方米投资40万元，400-500千瓦备用电源发电机2个，投资30万元，新建变压器供电系统2个30万元，配备烟夹，10万元。项目建成后，产权归建设地村集体所有，由所在村委会种植专业合作社进行管理运营，合作社向烘烤烟叶的农户收取烘烤费用，实现村集体经济增收，收益主要用于巩固脱贫攻坚成果、村经济发展和村公益事业。项目惠及农户184户789人，其中脱贫户和监测户142户608人。</t>
  </si>
  <si>
    <t>经济效益：项目建成后，由所在村委会种植专业合作社进行管理运营，合作设向烘烤烟叶的农户收取烘烤费用，实现村集体经济增收。生态效益：使用新能源后，减少煤、柴等燃烧排放，减少大气污染。社会效益：进一步扩大发展烤烟产业，带动群众致富增收。</t>
  </si>
  <si>
    <t>项目建成后，产权归建设地村集体所有，由所在村委会种植专业合作社进行管理运营，带动生产、帮扶产销对接，确保群众充分收益。合作社向烘烤烟叶的农户收取烘烤费用，实现村集体经济增收，收益主要用于巩固脱贫攻坚成果、村经济发展和村公益事业。项目惠及农户184户789人，其中脱贫户和监测户142户608人。</t>
  </si>
  <si>
    <t>弥渡县双海东片区再生水农业灌溉补短板项目</t>
  </si>
  <si>
    <t>生产配套项目--再生水农业灌溉补短板项目</t>
  </si>
  <si>
    <t>弥城镇双海社区、龙泉社区</t>
  </si>
  <si>
    <t>弥渡县住房和城乡建设局</t>
  </si>
  <si>
    <t>利用污水处理厂再生水资源解决双海东片区农业生产灌溉用水、林果地灌溉用水，新建再生水泵房1座、山顶蓄水池3座，新建中水管道约8.6公里，改善灌溉面积约2000亩，补齐农业灌溉水源短板，提高污水处理厂再生水利用率25%以上。</t>
  </si>
  <si>
    <t>新建再生水泵房1座、山顶蓄水池3座，新建中水管道约8.6公里，改善灌溉面积约2000亩，补齐农业灌溉水源短板，提高污水处理厂再生水利用率25%以上。</t>
  </si>
  <si>
    <t>项目建成后，改善灌溉面积约2000亩，补齐农业灌溉水源短板，提高污水处理厂再生水利用率25%以上，改善双海东片区区域灌溉用水条件，带动农户发展农业生产。</t>
  </si>
  <si>
    <t>12</t>
  </si>
  <si>
    <t>弥渡县红岩镇民族团结进步示范乡镇建设项目</t>
  </si>
  <si>
    <t>乡村旅游</t>
  </si>
  <si>
    <t>红岩镇红岩村</t>
  </si>
  <si>
    <t>弥渡县民宗局</t>
  </si>
  <si>
    <t>投资500万元，实施红岩镇古城AAAA级景区乡村旅游业态基础提质，促进民族团结进步与乡村振兴“双融合、双促进”（含红岩镇红岩村2组、6组、7组、9组）：1.投资450万元对红岩村北大街550米道路进行改造。夯实铸牢中华民族共同体意识主题街区基础。含实施2750平方米的道路硬化及强弱电管网入地等综合服务设施提升改造。2.强化共同体意识宣传教育。投资50万元将红岩村2组、6组、7组、9组空地进行提升改造，完善乡镇铸牢中华民族共同体意识服务设施及宣传阵地建设。</t>
  </si>
  <si>
    <t>通过项目的实施，一是进一步改善乡村旅游基础设施建设，构建主客共享的“便民生活区”，助推乡村旅游产业发展，推动各民族共同走向现代化。二是持续改善人居环境，营造舒适优美、宜居宜业的乡村旅游环境，助力古城AAAA级景区建设。三是夯实乡村旅游业态基础，促进民族团结进步与乡村振兴“双融合、双促进”。</t>
  </si>
  <si>
    <t>通过项目的实施，将进一步提升北大街街区基础设施建设，活跃街区业态，丰富乡村旅游产业，促进街区经济发展，带动群众增收。</t>
  </si>
  <si>
    <t>13</t>
  </si>
  <si>
    <t>弥渡县壮大村集体经济项目</t>
  </si>
  <si>
    <t>红岩镇大营村
新街镇新街村
德苴乡邑郎村</t>
  </si>
  <si>
    <t>红岩镇人民政府
新街镇人民政府
德苴乡人民政府</t>
  </si>
  <si>
    <t>县委组织部</t>
  </si>
  <si>
    <t>实施红岩镇大营村等6个村乡村旅居基地建设项目、新街镇新胜村等4个村仓储保鲜冷链设施建设项目、德苴乡邑郎村等6个村南山农副产品加工交易中心建设项目</t>
  </si>
  <si>
    <t>红岩镇大营村等6个村乡村旅居基地建设项目</t>
  </si>
  <si>
    <t>红岩镇大营村</t>
  </si>
  <si>
    <t xml:space="preserve">提升改造闲置的原大营完小教学楼，占地面积435平方米、建筑面积1305平方米，为三层框架结构混凝土建筑，形成“学、食、娱、购、居”为一体的旅居基地，总投资420万元。                     1.打造传统文化研学馆80㎡，概算投资20万元；
2.旅居休闲室870㎡，概算投资267万元；
3.白子国文创基地80㎡，概算投资56万元；
4.地方餐饮体验、农副产品展销区275㎡，概算投资77万元；      </t>
  </si>
  <si>
    <t>经济效益：红岩镇大营村等6个行政村每村投入70万元，项目建成后，打包出租给第三方经营，每年预计收取租金不低于24.5万元，平均每村每年可获得收益不低于4.9万元，实现项目村集体经济收益稳定增收。社会效益：旅居基地配套设施中建有游客购物区，可将农村特色农副产品与广大游客的购物需求结合起来，建立供需对接的良性循环，助力特色农产品“变身”旅游伴手礼，探索旅游带动农产品销售、农产品助力产业增收的特色发展之路，也将促进红岩农副产品优质化、特色化、品牌化水平提升，让“农产品”变成“旅游商品”，进一步拓宽销售渠道，增加农民收入，助力乡村振兴。</t>
  </si>
  <si>
    <t>项目建成后将加速乡村旅居的产业升级，形成乡村旅居集群效应，村民可通过土地出租、房屋出租、市场主体经营等实现增收致富；鼓励和引导村民参与经营服务，提升劳动技能，促进增收致富，预计提供给脱贫户和监测对象就业岗位20个。旅居基地配套设施中建有游客购物区，可展销农副产品，能够辐射五个项目村脱贫户和监测对象73户291人，项目收益的30%用于对脱贫不稳定户、边缘易致贫户、突发困难户等低收入人群的帮扶和公益性岗位开发，降低返贫风险。</t>
  </si>
  <si>
    <t>新街镇新胜村等4个村仓储保鲜冷链设施建设项目</t>
  </si>
  <si>
    <t>新街镇新胜村</t>
  </si>
  <si>
    <t>（1）新建1栋1层制冰厂280㎡，主体为钢结构，配备相关附属设施，概算投资145万元；
（2）新建1栋1层果蔬保鲜冷库360㎡，主体为钢结构，配制相关附属设施，概算投资122万元；
（2）建设物流区域及附属设施4600㎡，概算投资83万元。。</t>
  </si>
  <si>
    <t>经济效益：将提高新胜村等4个村集体收益，达到“资金变资产、资产变收益”目的，按照投入资金的7%进行收益测算，每年每村预计可增加村集体经济4.9万元。社会效益：项目建成后有力助推黄瓜、大蒜等产业健康发展。推动农特产品加工、冷链物流的工业化进程，深化和弥渡自然之星农业科技有限公司合作，为打造中国南方大蒜加工交易中心奠定基础，提高蔬菜、花卉等产业竞争力。</t>
  </si>
  <si>
    <t>项目建成后，将降低农产品产后损耗，在生产、包装、运输等环节带动不低于50户农户就近就便就业，促进农户增收。项目收益的30%用于对脱贫不稳定户、边缘易致贫户、突发困难户等低收入人群的帮扶和公益性岗位开发，降低返贫风险。</t>
  </si>
  <si>
    <t>13.3</t>
  </si>
  <si>
    <t>德苴乡邑郎村等6个村南山农副产品加工交易中心建设项目</t>
  </si>
  <si>
    <t>德苴乡邑郎村</t>
  </si>
  <si>
    <t>项目总占地面积2181.60㎡，总建筑面积1270.56㎡，概算总投资420万元。
（1）新建一栋三层农副产品交易中心混凝土建筑，建筑面积976.08㎡，概算投资332万元。其中一层规划用于农副产品交易区，面积325.36㎡；二层规划用于农副产品展销中心325.36㎡；三层规划用于农副产品存储用房325.36㎡，并配备相关附属设施；
（2）新建一层农副产品原材料仓储、轻加工场地294.48㎡，配备相关附属设施，概算投资88.00万。</t>
  </si>
  <si>
    <t>经济效益：项目建成后，与邑郎集贸市场捆绑打包通过公开招租引进投资运营主体进行经营管理，每年预计收取租金30万元，投资回报率为7%。邑郎村等6个行政村每村投入70万元，平均每村每年可获得不少于4.9万元收入，实现项目村稳定集体收益支撑。社会效益：项目建成后将极大改善邑郎集市风貌和人居环境，进一步提升营商环境，规范农产品市场布局，有效促进当地农产品生产加工销售体系发展，带动更多群众就近务工增收。</t>
  </si>
  <si>
    <t>项目建成后可实现农副产品轻加工，减少中间零散销售环节，稳定销售渠道，提高农产品附加值，提高销售价格，在生产、包装、运输环节带动200余名群众在家门口实现务工就业，通过与农户签订核桃、红花、野生菌、畜禽种养殖等产销协议，帮助带动邑郎等6个村委内2500多户群众发展种养殖产业。项目资产收益的30%用于对脱贫不稳定户、边缘易致贫户、突发困难户等低收入人群的帮扶和公益性岗位开发，降低返贫风险。</t>
  </si>
  <si>
    <t>14</t>
  </si>
  <si>
    <t>弥渡县乡村旅游项目</t>
  </si>
  <si>
    <t>弥城镇
红岩镇
新街镇
寅街镇
密祉镇</t>
  </si>
  <si>
    <t>弥城镇人民政府
红岩镇人民政府
新街镇人民政府
寅街镇人民政府
密祉镇人民政府</t>
  </si>
  <si>
    <t>县文化和旅游局</t>
  </si>
  <si>
    <t xml:space="preserve">1.弥渡县2025年乡村旅居产业发展建设项目。
2.弥渡小河淌水乡村振兴示范园谷芹村乡村旅游建设项目。
3.弥城镇双海社区天桥营村乡村旅游建设项目（二期）.
4.弥渡县寅街镇户外运动产业发展项目
5.弥渡县白崖古城村乡村旅游建设项目
6.密祉镇永和村乡村旅游发展项目
</t>
  </si>
  <si>
    <t>14.1</t>
  </si>
  <si>
    <t>弥渡县乡村旅居产业发展建设项目</t>
  </si>
  <si>
    <t>休闲农业及乡村旅游</t>
  </si>
  <si>
    <t>弥城镇
红岩镇
新街镇
密祉镇</t>
  </si>
  <si>
    <t>弥城镇人民政府
红岩镇人民政府
新街镇人民政府
密祉镇人民政府</t>
  </si>
  <si>
    <t>弥渡县文化和旅游局</t>
  </si>
  <si>
    <t>1.弥城镇乡村旅居产业发展建设项目。实施村内沥青道路36000平方米、混凝土路面39000平方米（含加铺沥青的原有混凝土道路的找平、修补及未硬化巷道的硬化），安装路灯150盏（3.5m庭院灯）+150盏（6.0m太阳能高杆灯），埋设入户污水管网9000米，治理雨水沟渠980米、埋设雨水管道1000米，实施水源点治理提升9处1000平方米，建成乡村旅居体验中心3700平方米。（1000万元）
2.红岩镇大营村乡村旅居产业发展建设项目。实施改造休闲旅居1625㎡，农特产展销区650㎡。（500万元）
3.新街镇乡村旅居产业发展建设项目。提升改造特色旅居配套设施设备50套，包含智能家电、便捷医用箱、应急移动电源等；乡村旅游休闲农业园建设20000平方米，配套污水处理设施，配套供水、供电设施设备等；配套垃圾桶30组；新建乡村公共厕所1座80平方米；村内道路提升500米。（500万元）
4.密祉镇乡村旅居产业发展建设项目。实施道路提升，提升改造农产品展销中心1处，提升改造特色旅居配套设施设备3套，包含智能家电、便捷医用箱、应急移动电源等，配套污水处理管网、供水管网、供电设备等。（200万元）</t>
  </si>
  <si>
    <t>目标通过项目的实施，将进一步完善4个乡镇的乡村旅居基础设施，提升服务品质，改善人居环境，优化产业结构，发展乡村旅居产业，拓宽群众增收渠道。   
促进4个乡镇农业、文化、旅游与相关产业融合发展。</t>
  </si>
  <si>
    <t>通过强化配套基础设施建设，增强4个乡镇的旅居产业吸引力，同步促进乡村旅游产业发展。项目由政府、村集体、第三方企业共同参与建设，建成后第三方企业负责日常管理运营，各方按照资金投入占比确定资产收益分配比例。能有效助推乡村振兴厚积薄发，吸引周边部分劳动力返乡创业就业，村集体经济每年增加10万元以上，提供就业岗位50人以上，促进农户增收15万元以上。</t>
  </si>
  <si>
    <t>45600</t>
  </si>
  <si>
    <t>5000</t>
  </si>
  <si>
    <t>14.1.1</t>
  </si>
  <si>
    <t>弥城镇乡村旅居产业发展建设项目</t>
  </si>
  <si>
    <t>弥城镇高芹村</t>
  </si>
  <si>
    <t xml:space="preserve">弥城镇人民政府
</t>
  </si>
  <si>
    <t xml:space="preserve">实施村内沥青道路36000平方米、混凝土路面39000平方米（含加铺沥青的原有混凝土道路的找平、修补及未硬化巷道的硬化），安装路灯150盏（3.5m庭院灯）+150盏（6.0m太阳能高杆灯），埋设入户污水管网9000米，治理雨水沟渠980米、埋设雨水管道1000米，实施水源点治理提升9处1000平方米，建成乡村旅居体验中心3700平方米。
</t>
  </si>
  <si>
    <t>通过强化配套基础设施建设，增强旅居产业吸引力，助推乡村振兴厚积薄发，吸引周边部分劳动力返乡创业就业，促进群众增收，增强群众幸福感。</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</si>
  <si>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150万元以上，提供就业岗位200人以上，促进农户增收50万元以上。</t>
  </si>
  <si>
    <t>2366</t>
  </si>
  <si>
    <t>270</t>
  </si>
  <si>
    <t>14.1.2</t>
  </si>
  <si>
    <t>红岩镇大营村乡村旅居产业发展建设项目</t>
  </si>
  <si>
    <t xml:space="preserve">
红岩镇人民政府
</t>
  </si>
  <si>
    <t xml:space="preserve">
 在红岩镇大营村委会实施大营村乡村旅居产业发展建设项目，项目建设用地权属为村集体建设用地。建设内容：1.原大营完小教学楼改造休闲旅居1305㎡，投资200万元；2.原有宿舍楼改造休闲旅居320㎡，投资150万元；3.新建农特产展销区650㎡，投资150万元。项目建成后，资产归红岩镇大营村集体所有，委托第三方企业负责日常管理运营，并由企业方负责支付项目建设土地租金10万元/年和运营维护成本，收益按照占比量化至大营村集体，用于巩固脱贫攻坚成果、村集体经济发展和村公益事业。
</t>
  </si>
  <si>
    <t>改造休闲旅居1625㎡，农特产展销区650㎡.通过强化配套基础设施建设，增强旅居产业吸引力，助推乡村振兴厚积薄发，吸引周边部分劳动力返乡创业就业，促进群众增收，增强群众幸福感。</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</si>
  <si>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60万元以上，提供就业岗位100人以上，促进农户增收20万元以上。项目惠及农户1136户4090人，其中脱贫户和监测户104户409人。</t>
  </si>
  <si>
    <t>2000</t>
  </si>
  <si>
    <t>156</t>
  </si>
  <si>
    <t>14.1.3</t>
  </si>
  <si>
    <t>新街镇乡村旅居产业发展建设项目</t>
  </si>
  <si>
    <t>新街镇龙翔村</t>
  </si>
  <si>
    <t xml:space="preserve">
新街镇人民政府
</t>
  </si>
  <si>
    <t xml:space="preserve">
提升改造特色旅居配套设施设备50套，包含智能家电、便捷医用箱、应急移动电源等；乡村旅游休闲农业园建设20000平方米，配套污水处理设施，配套供水、供电设施设备等；配套垃圾桶30组；新建乡村公共厕所1座80平方米；村内道路提升500米。
</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</si>
  <si>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80万元以上，提供就业岗位120人以上，促进农户增收30万元以上。</t>
  </si>
  <si>
    <t>1852</t>
  </si>
  <si>
    <t>222</t>
  </si>
  <si>
    <t>14.1.4</t>
  </si>
  <si>
    <t>密祉镇乡村旅居产业发展建设项目</t>
  </si>
  <si>
    <t>密祉镇文盛街村</t>
  </si>
  <si>
    <t xml:space="preserve">
密祉镇人民政府</t>
  </si>
  <si>
    <t xml:space="preserve">
实施道路提升，提升改造农产品展销中心1处，提升改造特色旅居配套设施设备3套，包含智能家电、便捷医用箱、应急移动电源等，配套污水处理管网、供水管网、供电设备等。</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</si>
  <si>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50万元以上，提供就业岗位100人以上，促进农户增收15万元以上。</t>
  </si>
  <si>
    <t>1350</t>
  </si>
  <si>
    <t>200</t>
  </si>
  <si>
    <t>14.2</t>
  </si>
  <si>
    <t>弥渡小河淌水乡村振兴示范园谷芹村乡村旅游建设项目</t>
  </si>
  <si>
    <t>生产项目-休闲农业及乡村旅游</t>
  </si>
  <si>
    <t>弥城镇谷芹社区高芹村、高孟营村</t>
  </si>
  <si>
    <t xml:space="preserve">   在弥城镇谷芹高芹村、高孟营村实施弥渡小河淌水乡村振兴示范园谷芹村乡村旅游建设项目，项目建设用地权属为村集体建设用地。建设内容：1.改造提升乡村小院3700平方米，建成乡村旅居小院10栋，投资740万；2.安装路灯150盏（3.5m庭院灯）+150盏（6.0m太阳能高杆灯），投资120万（含弱电系统及设备）；3.埋设入户污水管网9000米，估算投资90万；4.建设温泉热水蓄水调节池300㎡，安装热水输水管网800m,估算投资70万元。项目建成后,由高芹村、高孟营村成立合作社与县招商引资引进的若谷文旅开发有限公司合作运营管理,资产收益归高芹村、高孟营村集体所有。项目惠及农户234户854人，其中脱贫户和监测户36户118人。</t>
  </si>
  <si>
    <t>通过项目实施：一是能有效完善该片区乡村旅游基础设施和配套设施建设；二是能进一步带动该片区农文旅产业融合发展，促进产业增收；三是进一步提升该片区人居环境。</t>
  </si>
  <si>
    <t>项目建成后,由弥渡小河淌水文化旅游开发有限公司运营管理,资产收益量化给高芹村一二组集体,用于巩固脱贫攻坚成果、村经济发展和村公益事业。项目惠及农户234户854人，其中脱贫户和监测户36户118人。通过强化配套基础设施建设，增强谷芹村的自我发展能力，吸引本村及周边部分劳动力约100余人返乡创业就业，实现50多户农户、个体户年增收约500万元，促进农文旅融合发展，增强群众幸福感。</t>
  </si>
  <si>
    <t>1250</t>
  </si>
  <si>
    <t>14.3</t>
  </si>
  <si>
    <t>弥城镇双海社区天桥营村乡村旅游建设项目（二期）</t>
  </si>
  <si>
    <t>农村基础设施</t>
  </si>
  <si>
    <t>弥城镇双海社区天桥营村</t>
  </si>
  <si>
    <t xml:space="preserve">   建设农旅融合农产品展销中心995㎡、建设农业观摩体验3处共190㎡，建设农村灌溉供水管网2000米、建设农业生产灌溉沟渠1000米，建设河道拦砂坝2座及灌溉效能提升工程，配套相关附属设施。</t>
  </si>
  <si>
    <t>目标通过项目的实施，将进一步完善农文旅融合发展基础设施，提升人居环境，优化产业结构，发展乡村旅游业，拓宽群众增收渠道。   
促进全镇文化、旅游与相关产业融合发展。</t>
  </si>
  <si>
    <t>通过强化配套基础设施建设，增强天桥营村的自我发展能力，吸引本村及周边部分劳动力约150余人返乡创业就业，餐饮、娱乐、民宿、果园采摘、租车等多种就业方式得到发展，拓宽就业方式，实现村集体经济收入提升约100万元，同时带动周边农户进棚务工，促进农文旅融合发展。</t>
  </si>
  <si>
    <t>14.4</t>
  </si>
  <si>
    <t>寅街镇三合村乡村旅游产业发展建设项目</t>
  </si>
  <si>
    <t>产业发展</t>
  </si>
  <si>
    <t>勤劳村委会</t>
  </si>
  <si>
    <t>弥渡县文化和旅游局
弥渡县教育体育局</t>
  </si>
  <si>
    <t xml:space="preserve">
  在寅街镇勤劳村委会三合村实施寅街镇三合村乡村旅游产业发展建设项目，项目建设用地权属为村集体建设用地。建设内容：1.新建文旅体融合基地1500平方米，含混凝土基础及钢架结构主体框架，门窗及水电附属设施，投资300万元；2.新建户外水上码头2个200平方米及附属基础设施，投资70万元；3.新建污水处理系统1套、管网1200米及附属管网基础设施，投资70万元；4.新建排水沟300米、太阳能路灯26盏、公厕1座60平方米、场地硬化2800平方米等附属设施建设，投资60万元。项目建成的资产确权到勤劳村委会村集体所有，发展壮大村集体经济收入，通过租赁给企业或村级合作运营取得收益，收益用于勤劳村巩固脱贫攻坚成果、村集体经济发展和村内公益事业，带动贫困群众就近就便务工。项目惠及农户212户780人，其中脱贫户和监测户69户294人。</t>
  </si>
  <si>
    <t>本着壮大集体经济和移民村民受益的原则，为彻底改变过去重建轻管问题，做到建、管齐全，勤劳村委会成立了“勤劳人家农文旅农民专业合作社”，以农户及移民群众自愿参与为前提，采取“党组织+合作社+农户”的生产经营运营模式。</t>
  </si>
  <si>
    <t>项目建成后，资产确权到勤劳村委会村集体所有，发展壮大村集体经济收入，通过租赁给企业或村级合作运营取得收益，收益用于巩固脱贫攻坚成果、村集体经济发展和村内公益事业，带动贫困群众就近就便务工。项目惠及农户212户780人，其中脱贫户和监测户69户294人。在寅街镇人民政府和村委会的监督下，由合作社统一管理，合作社可引进一家有实力懂管理的专业旅游公司合作运营管理，双方明确管理责任，村集体及移民群众共享项目运营成果及分红，农户和移民群众可自愿就地务工或自主创业，为户外运动爱好者提供更多优质服务。</t>
  </si>
  <si>
    <t>14.5</t>
  </si>
  <si>
    <t xml:space="preserve"> 弥渡县寅街镇下邑村乡村旅游壮大村集体经济项目</t>
  </si>
  <si>
    <t>弥渡县寅街镇东风村委会下邑村</t>
  </si>
  <si>
    <t>投资200万元在寅街镇下邑村实施壮大村集体经济产业发展项目。1.提升改造村内人居环境，新建排水沟360米，垃圾集中处理池50平方米，新建公厕1座50平方米；2.打造农场品展销及业态引入，在200亩食用玫瑰基地，打造休闲业态300平方米，相关配套设施及展销推广基地。通过项目的实施，进一步壮大村集经济，带动周边农户产业发展和就近就便务工。</t>
  </si>
  <si>
    <t>通过村庄人居环境提升将极大改善村庄环境，有效促进绿色生活的养成。</t>
  </si>
  <si>
    <t>通过环境提升，带动乡村旅游发展，可实现7%的壮大村集体经济收入.通过乡村旅游建设带动乡村品味提升，可吸引在外务工人员返乡近20余人。</t>
  </si>
  <si>
    <t>3094</t>
  </si>
  <si>
    <t>14.6</t>
  </si>
  <si>
    <t>弥渡县白崖古城村半山旅居建设项目</t>
  </si>
  <si>
    <t>红岩镇大营村委会白崖古城村</t>
  </si>
  <si>
    <t xml:space="preserve">    在红岩镇大营村委会白崖古城村实施弥渡县白崖古城村半山旅居建设项目。项目建设用地权属为村集体建设用地。建设内容：1.新建三层框架结构半山旅居基地一处，采用错台式布局，建筑总面积700平方米，其中：一层245平方米，包含公共服务区、农产品体验区等，二层276平方米，包含休息区3间，三层172平方米，休息区3间；周边配套通水通电等附属基础设施建设，占地面积约160平方米。投入300万元。2.白崖古城村整村人居环境提升改造3000平方米，包含村内基础设施建设，排水、排污系统。投入200万元。项目建成后，资产归红岩镇大营村集体所有，委托第三方企业负责日常管理运营，并由企业方负责支付项目建设土地租金和运营维护成本，收益按照占比量化至大营村集体。收益主要用于巩固脱贫攻坚成果、村集体经济发展和村公益事业。项目惠及农户1136户4090人，其中脱贫户和监测户104户409人。</t>
  </si>
  <si>
    <t>项目的实施能有效提升乡村旅居行业管理水平和服务质量，进一步规范第三方企业经营行为，增加村集体收入和村民就业机会。通过挖掘和弘扬乡村文化，提升旅游文化质量，增加旅游者的满意度和体验感，从而促进乡村文旅产业发展，提升当地居民的生活水平。</t>
  </si>
  <si>
    <t>项目建成后，资产归红岩镇大营村集体所有，委托第三方企业负责日常管理运营，并由企业方负责支付项目建设土地租金和运营维护成本，收益按照占比量化至大营村集体。收益主要用于巩固脱贫攻坚成果、村集体经济发展和村公益事业。项目惠及农户1136户4090人，其中脱贫户和监测户104户409人。项目由政府、村集体、第三方企业共同参与建设，建成后第三方企业负责日常管理运营，各方按照资金投入占比3:3:4确定资产收益分配比例。第三方公司按负责支付项目建设土地租金和运营维护成本，村集体经济每年增加15万元以上，提供就业岗位10人以上，促进农户增收20万元以上。</t>
  </si>
  <si>
    <t>14.7</t>
  </si>
  <si>
    <t>密祉镇永和村乡村旅游发展项目</t>
  </si>
  <si>
    <t>文化旅游</t>
  </si>
  <si>
    <t>弥渡县密祉镇永和村委会文盛街村</t>
  </si>
  <si>
    <t>密祉镇人民政府</t>
  </si>
  <si>
    <t>建设具备国家级非遗项目、传承人及密祉本土花灯制造大师代表作展示及本地特色农特产品展销功能的综合服务中心。1.打造中国花灯技术精品和中国花灯文化艺术品、弥渡灯会发展史、密祉灯会精品、密祉花灯技艺体验中心500平方米。2.打造农特产品展销区及业态引入：通过展销本地豆腐、贡菜、松茸、野生菌等农副产品，打造茶餐吧等休闲业态，引入外来业态吸引游客，不断壮大村集体经济及提高农户收入。3.周边人居环境提升。</t>
  </si>
  <si>
    <t>弘扬传承密祉花灯文化，提升密祉知名度，促进旅游发展，带动下游产业。</t>
  </si>
  <si>
    <t>通过提升旅游基础设施，展销农特产品，不断完善密祉旅游发展环线，直接或间接壮大村集体经济并增加群众收入。</t>
  </si>
  <si>
    <t>15</t>
  </si>
  <si>
    <t>弥渡县沪滇乡村振兴产业园建设项目</t>
  </si>
  <si>
    <t>加工流通项目-品牌打造和展销平台</t>
  </si>
  <si>
    <t xml:space="preserve">弥城镇龙泉社区
</t>
  </si>
  <si>
    <t xml:space="preserve">   在弥城镇文笔村弥渡一中老校区实施弥渡县沪滇乡村振兴产业园建设项目。项目建设用地使用权为科教文卫用地。建设内容：建设沪滇乡村振兴产业园现代农业科技研发中心及农产品展示展销电商中心2000平方米，含混凝土框架结构主体，占地约500平方米，主要功能为农业科技研发实验室、农业特色产品展示中心、电商直播展示平台、电商直播展示区，配套水电附属设施。项目形成的资产产权归弥城镇双海、龙泉、新庄、红星、石甲5个村集体所有，由弥渡发展集团有限公司统一代持代管，资产收益用于5个村巩固脱贫攻坚成果、村内公益事业支出、增加村集体经济收入。项目惠及农户6748户24628人，其中脱贫户和监测户1015户3991人。</t>
  </si>
  <si>
    <t>建设现代农业科技研发中心及农产品展示展销电商中心2000平方米，产权归弥城镇5个村集体所有，资产收益增加村集体经济收入。</t>
  </si>
  <si>
    <t>项目形成的资产产权归弥城镇5个村集体所有，由弥渡发展集团有限公司统一代持代管，通过就业务工、带动生产、帮助产销对接、收益分红等利益联结机制，确保群众充分收益。资产收益用于巩固脱贫攻坚成果、村内公益事业支出、增加村集体经济收入。项目惠及农户6748户24628人，其中脱贫户和监测户1015户3991人。增加弥城镇5个村村集体经济收入，1个村1年增加收入20万元，资产收益用于村内公益性岗位开发10个。</t>
  </si>
  <si>
    <t>16</t>
  </si>
  <si>
    <t>牛街彝族乡蜜滴“药材+文旅康养”建设项目</t>
  </si>
  <si>
    <t>产业发展类</t>
  </si>
  <si>
    <t>保邑村委会</t>
  </si>
  <si>
    <t>牛街彝族乡人民政府</t>
  </si>
  <si>
    <r>
      <rPr>
        <sz val="10"/>
        <rFont val="宋体"/>
        <charset val="134"/>
        <scheme val="minor"/>
      </rPr>
      <t xml:space="preserve">    建设中药材标准化育苗大棚40亩，繁育当归等中药材种苗；中药材示范种植基地建设500亩，主要种植当归，带动推广断续、黄精、党参等中药材，配套中药材产业示范种植基地必要的道路、水利等农业生产设施，道路路改造10KM，架设DN25mm塑</t>
    </r>
    <r>
      <rPr>
        <sz val="10"/>
        <color rgb="FF000000"/>
        <rFont val="宋体"/>
        <charset val="134"/>
        <scheme val="minor"/>
      </rPr>
      <t>管10KM,新建50m³水窖10个。中药材集散中心建设1200㎡，中药材仓库600㎡，产品展销中心600㎡㎡，中药材晾晒场改造600㎡。建设药材康养体验中心建设600㎡，配套民宿、药膳、露营、药材标本制作体验室等设施。</t>
    </r>
  </si>
  <si>
    <t>目前保邑云归亩产900公斤，单价15元每公斤，亩产13500元。通过中药材示范种植基地建设，带动保邑村委会及周边龙街、梅红、荣华等村中药材产业规模化、标准化发展。项目建成后，保邑村村集体经济增收达15万元，惠及群众约300户1000人，带动群众增收约400余万元。带动全乡中药材种植规模达到3000亩以上，每亩增收2000元。依托中药材发展文旅康养，增加年旅游人数5000人次以上。</t>
  </si>
  <si>
    <t>项目建成后衔接资金投入育苗大棚资产归村集体所有，采取“企业+合作社+农户”的联农机制，与上药集团签订收购协议，通过方案、协议等形式，明确就业务工、带动生产、帮助产销对接、收益分红等利益联结机制，确保群众充分收益。合作社经营育苗大棚，培育优质种苗出售农户，农户自主种植，同时提供种植技术指导，降低农户种植成本，提高产量，增加群众收入。集散仓库及交易市场由出租给种植大户及企业，增加集体收入，用于项目后期管护和村集体公益事业。</t>
  </si>
  <si>
    <t>二、就业帮扶类项目</t>
  </si>
  <si>
    <t>弥渡县跨省务工一次性交通补贴项目</t>
  </si>
  <si>
    <t>务工补助-交通费补助</t>
  </si>
  <si>
    <t>各乡镇</t>
  </si>
  <si>
    <t>弥渡县公共就业和人才服务中心</t>
  </si>
  <si>
    <t>县人力资源和社会保障局</t>
  </si>
  <si>
    <t>对2025年年初以来弥渡县在省外务工且稳定就业3个月以上的脱贫劳动力（含监测对象)4000人发放一次性交通补贴，补贴标准为1000元/人，每人每年只能申领一次。</t>
  </si>
  <si>
    <t>对2025年年初以来弥渡县在省外务工且稳定就业3个月以上的脱贫劳动力（含监测对象)4000人发放一次性交通补贴，补贴标准1000元/人。</t>
  </si>
  <si>
    <t>弥渡县脱贫人口和监测对象中低收入家庭公益性岗位开发项目</t>
  </si>
  <si>
    <t>公益性岗位</t>
  </si>
  <si>
    <t>弥渡县公共就业和人才服务中心、县农业农村局</t>
  </si>
  <si>
    <t>县人力资源和社会保障局、县农业农村局</t>
  </si>
  <si>
    <t>对弥渡县户籍的脱贫劳动力和监测对象中低收入家庭开发公益性岗位开发930人，岗位补贴为800元/人/月。</t>
  </si>
  <si>
    <t>2025年对全县无法离乡、无业可扶、收入不稳定的脱贫户家庭劳动力开发乡村公益性岗位，计划安置930人；岗位补贴800元/人/月。</t>
  </si>
  <si>
    <t>三、乡村建设类项目</t>
  </si>
  <si>
    <t>弥渡县红岩镇产业发展基础设施补短板项目（竹园段）</t>
  </si>
  <si>
    <t>含产业配套基础设施-产业路、资源路、旅游路建设</t>
  </si>
  <si>
    <t>红岩镇竹园村委会</t>
  </si>
  <si>
    <t>果河路果园至王武村段，土方开挖一般土方2046立方米，挖沟槽土方3250立方米，拆除浆砌石构造物1476立方米，挡墙基础、墙身C20混凝土7888立方米，土方回填39757立方米，DN200镀锌钢管给水管改移4248米，混凝土管66米。实心砖墙112立方米，DN400钢带波纹管安装240米，DN600钢带波纹管安装160米。</t>
  </si>
  <si>
    <t>通过项目的实施，进一步改善产业基础设施建设水平，为产业发展提供有利的生产条件，增强配套保障水平。</t>
  </si>
  <si>
    <t>项目建成后有利于为农户农来生产生活提供更便利更发达的交通条件，降低运输成本，提高生产效率和农产品的市场竞争力，有助于有机农业、循环农业等发展和农产品的绿色运输，减少对环境的污染。从而带动周边农户增收。</t>
  </si>
  <si>
    <t>弥渡县新街镇永祥等2个村农村人居环境整治提升项目</t>
  </si>
  <si>
    <t>人居环境整治</t>
  </si>
  <si>
    <t>新街镇永祥杨官村、铁柱坪村，新街村委会王安厂村、小陈家营村</t>
  </si>
  <si>
    <t>弥渡县林业和草原局弥渡县农业农村局</t>
  </si>
  <si>
    <t>杨官村东边道路提升180m、浇筑C20混凝土挡墙360m³，回填土方150m³；毗雄河东侧整治提升道路2200m、新建桥梁一座（1-26m钢箱梁）、浇筑C20混凝土挡墙2700m³、配建排水边沟2000m，土方开挖562m³，土方回填6900m³;对永祥村委会杨官村铁柱坪村果河路沿线1400米进行人居环境整治，雨污管道埋设、强弱电入地、户排污管道、混凝土挡墙设等。</t>
  </si>
  <si>
    <t xml:space="preserve">  通过项目实施，有利于提升人居环境，改善村容村貌，提升整体形象和宜业宜居的环境吸引力，主动融入全县“一河一路”发展布局。</t>
  </si>
  <si>
    <t>改善基础设施，促进农田提质增效，农业增产增收</t>
  </si>
  <si>
    <t>弥渡县弥城镇双海等4个村农村人居环境整治提升项目</t>
  </si>
  <si>
    <t>弥城镇双海社区、蔡庄社区、建宁社区、龙泉社区、谷芹社区</t>
  </si>
  <si>
    <t xml:space="preserve">南段：提升龙泉、谷芹两个村（社区）村内道路2000米（含土方开挖8376m³、回填17821m³、埋石混凝土挡墙修建4185m³、C20砼水沟186m³）；北段：提升双海、蔡庄两个村（社区）村内道路米（800）土方开挖2865m³、回填2350m³、埋石混凝土挡墙修建685m³。
</t>
  </si>
  <si>
    <t>整治提升4个村人居环境，连接自然村道路2800米，达到农用车及其余农机通行标准，辐射周边农田3000亩以上。</t>
  </si>
  <si>
    <t>项目区主要覆盖弥城镇双海、谷芹、龙泉三个社区蔬菜种植主产区，建成后将串联周边农田东西向机耕路、产业，达到田成方、路成网、渠相连的高标准绿色蔬菜产业基地建设效果。</t>
  </si>
  <si>
    <t>苴力镇苴力小村人居环境提升污水管网建设项目</t>
  </si>
  <si>
    <t>苴力镇苴力村委会小村</t>
  </si>
  <si>
    <t>苴力镇人民政府</t>
  </si>
  <si>
    <t>建设内容主要包括：钢带增强聚乙烯螺旋波纹管DN300，3030米；钢带增强聚乙烯螺旋波纹管DN400，2308米；钢管焊接D219x6，349米；钢管焊接D426x10，111米，PVC-U,DN200，3250米；沉泥井φ1000，60座；检查井φ1000，120座，管道镇墩1500x1500mm，1座；管道支墩700x700，39座；管道支墩1000x1000，12座；土方开挖20092m³；基础体积702m³；中粗砂回填7200m³；土方回填11620m³；管道包封混凝土17m³，道路破除与恢复8556m³等内容。</t>
  </si>
  <si>
    <t>完成村庄生活污水收集治理</t>
  </si>
  <si>
    <t>密祉镇永和文盛街人居环境提升项目二期</t>
  </si>
  <si>
    <t>人居环境提升-村容村貌提升</t>
  </si>
  <si>
    <t>密祉镇永和村委会文盛街村</t>
  </si>
  <si>
    <t>一、强电入地工程：1、新建密祉镇文盛街（核心区）低压（400v）电缆入地工程，新建电缆3000米，新建一进四出低压电缆分支箱27个，墙上端子箱19个，新建铁塔3基。二、弱电入地工程。新建通讯公司（移动、电信、联通、广电公司）敷设12芯光缆3公里，敷设自承式室外型 4 芯皮线光缆 13公里，安装288芯光交箱1个，安装144芯光交箱12个，光纤熔接2200芯，光纤入户160户。三、污水收集处理工程。新建文盛街村内公共化粪池8座。</t>
  </si>
  <si>
    <t>新建电缆3000米，低压电缆分支箱27个，墙上端子箱19个，铁塔3基，敷设12芯光缆3公里，敷设 4 芯皮线光缆 13公里，安装288芯光交箱1个，安装144芯光交箱12个，光纤入户160户，新建文盛街村内公共化粪池8座。</t>
  </si>
  <si>
    <t>通过提升旅游基础设施，改善村容村貌，提升密祉旅游小镇知名度，间接增加村民收入。</t>
  </si>
  <si>
    <t>弥渡县德苴乡德苴村农村人居环境整治项目</t>
  </si>
  <si>
    <t>人居环境整治-农村污水治理</t>
  </si>
  <si>
    <t>德苴乡德苴村委会德苴村一组、二组、三组，团结村一组、二组，戬谷村一组、二组、三组、四组</t>
  </si>
  <si>
    <t>建设村内污水处理系统：1.建设生活污水收集管（DN400 聚乙烯钢带增强波纹管 ）1507m.生活污水收集管（DN300 聚乙烯钢带增强波纹管）2115m.生活污水收集管（DN200 HDPE中空壁缠绕管）2951m.生活污水收集管（D110聚乙烯PE管）1950m；2.建设检查井（φ1000 钢筋混凝土）28座.沉泥井（φ1000 钢筋混凝土）18座.检查井（φ700 钢筋混凝土）30座.沉泥井（φ700 钢筋混凝土）28座.检查井（φ700 PE）67座.沉泥井（φ700 PE）64座.户用检查井（φ500 PE）150座。</t>
  </si>
  <si>
    <t>建设生活污水收集管1507m.生活污水收集管7016m.；2.建设检查井275座.沉泥井118座。农村生活污水得到有效治理，人居环境得到提升。</t>
  </si>
  <si>
    <t>项目建成后可实现农村生活.养殖污水收集治理，带动农户进一步发展养殖业，促进群众增收，同时美化村容村貌，提升人居环境，增强群众幸福感。</t>
  </si>
  <si>
    <t>弥渡县民族团结示范村项目</t>
  </si>
  <si>
    <t>新街镇罗荡村委会祁家营村、弥城镇蔡庄社区大马官厂村、寅街镇栗树村委会梨树庄村、德苴乡德苴村委会团结村、牛街乡保邑村委会保度的村、苴力镇苴力小村、密祉镇莲峰村委会柳城村</t>
  </si>
  <si>
    <t>新街镇人民政府
弥城镇人民政府
寅街镇人民政府
德苴乡人民政府
牛街乡人民政府
苴力镇人民政府
密祉镇人民政府</t>
  </si>
  <si>
    <t>新街镇罗荡村委会祁家营村民族团结示范村建设项目、弥城镇蔡庄社区大马官厂村民族团结进步示范村建设项目、寅街镇栗树村委会梨树庄村民族团结进步示范村建设项目、德苴乡德苴村委会团结村民族团结进步示范村建设项目、牛街彝族乡保邑村委会保度的村民族团结进步示范村建设项目、苴力镇苴力村委会苴力小村民族团结进步示范村建设项目、密祉镇莲峰村委会柳城村民族团结进步示范村建设项目</t>
  </si>
  <si>
    <t>弥渡县新街镇罗荡村委会祁家营村民族团结示范村</t>
  </si>
  <si>
    <t>基础设施建设-人居环境整治</t>
  </si>
  <si>
    <t>新街镇罗荡村委会祁家营村</t>
  </si>
  <si>
    <t>投资100万元，在祁家营村实施民族村寨旅游促三交项目。1.投资65万元，用于打造210平方米乡村旅游游客服务中心暨铸牢中华民族共同体意识宣传教育平台，充分挖掘旅游资源、文化资源、红色资源，在建设过程中植入民族团结共同体意识元素。2.夯实民族旅游村寨基础，构建（互嵌式）生活环境，投资25万元，打造游客休闲区276平方米，有效促进各民族交往交流交融。3.投资10万元用于人居环境提升，建设卫生公厕1座，整治农村生活污水，方便群众生活，不断提升群众幸福感、满意度。</t>
  </si>
  <si>
    <t>通过项目的实施，一是打造铸牢中华民族共同体意识宣传教育平台，推动宣传教育人文化、大众化、实体化。二是通过民族休闲娱乐场所建设，构建互嵌式发展良好氛围。三是持续改善村民群众生产生活条件和居住环境，营造舒适优美、宜居宜业的生活环境，提高群众幸福感和满意度。</t>
  </si>
  <si>
    <t>弥渡县弥城镇蔡庄社区大马官厂村民族团结进步示范村建设项目</t>
  </si>
  <si>
    <t>基础设施建设</t>
  </si>
  <si>
    <t>弥城镇蔡庄社区大马官厂村</t>
  </si>
  <si>
    <t>投资180万元（自筹80万），在蔡庄社区大马官厂村实施民族特色村寨建设项目。1.投资15万元，用于民族特色村寨公共服务体系，打造民族体育健身区域428.64平方米。2. 投资15万元，进村健康步道660米。3.投资12万元，打造公共娱乐休闲区324.08平方米，提升群众幸福感、满意度。4. 投资120万（含自筹资金80万）打造铸牢中华民族共同体意识宣传教育平台384平方米，强化共同体意识宣传教育。5. 投资18万元，改造厨房一座124.3平方米，推进民族特色餐饮开发，发展地方乡村特色美食。</t>
  </si>
  <si>
    <t xml:space="preserve"> 通过项目的实施，一是夯实民族特色村寨公共服务体系建设，持续推进民族体育发展，构建健康生活区，促进各民族交往交流交融。二是以宣教平台为载体，加强各民族铸牢中华民族共同体意识宣传教育，增进五个认同。三是充分挖掘地方资源优势，打造民族特色餐饮，丰富乡村旅游业态，带动村集体经济发展，促进各民族群众增收。    </t>
  </si>
  <si>
    <t>弥渡县寅街镇栗树村委会梨树庄村民族团结进步示范村建设项目</t>
  </si>
  <si>
    <t>寅街镇栗树村委会梨树庄村</t>
  </si>
  <si>
    <t>1.强化共同体意识宣传教育，投资5万元打造铸牢中华民族共同体意识宣传教育平台170平米。2.完善民族特色村寨公共服务体系基础，投资56万元，打造民族体育健身区域680平米，环形健康步道780米，改造现有公共停车区6个。3.开展人居环境补短板工程，投资39万元，建设48平方米的卫生公厕1座。对村级闲置空地进行生态补绿1600平米，不断提升群众幸福感、满意度。</t>
  </si>
  <si>
    <t>通过项目的实施，一是以宣教平台为载体，加强各民族铸牢中华民族共同体意识宣传教育，增进五个认同。二是夯实民族特色村寨公共服务体系建设，持续推进民族体育发展，构建健康生活区，促进各民族交往交流交融。三是持续改善村民群众生产生活条件和居住环境，营造舒适优美、宜居宜业的生活环境，提高群众幸福感和满意度。</t>
  </si>
  <si>
    <t>弥渡县德苴乡德苴村委会团结村民族团结进步示范村建设项目</t>
  </si>
  <si>
    <t>德苴乡德苴村委会团结村</t>
  </si>
  <si>
    <t>1.山区水环境整治工程：对村内水塘环境进行整治，完善水循环处理设施，对村外东侧水塘进行改造提升，修缮300平方米护坡，完善水循环处理设施，对现有水房进行风貌整治提升。2.完善民族特色村寨公共服务体系。打造民族体育健身区域650平方米。改造现有公共生停车区，平整地块500平方米。3.村级人居环境综合治理。新建公厕1座30平方米。完善村内排污体系，新建排污DN300主管1000米，改善各民族群众居住环境。</t>
  </si>
  <si>
    <t xml:space="preserve"> 通过该项目的实施，一是完善村内基础设施建设，方便各民族出行。二是改善村内人居环境，提升群众幸福感和获得感。三是加强各民族铸牢中华民族共同体意识宣传教育，强化民族团结进步理念，构建民族团结良好的社会氛围。
</t>
  </si>
  <si>
    <t>弥渡县牛街彝族乡保邑村委会保度的村民族团结进步示范村建设项目</t>
  </si>
  <si>
    <t>基础设施建设、人居环境整治</t>
  </si>
  <si>
    <t>牛街彝族乡保邑村委会保度的村</t>
  </si>
  <si>
    <t>牛街乡人民政府</t>
  </si>
  <si>
    <t>补齐保度的村民族地区基础设施短板：1.强化水源点保护，巩固农村供水工程成果,投资25万，架设村内排污主管2000米，排污户管1000米，50立方米化粪池2个，公厕改建15平方米 。2.夯实村内主干道建设，搭建交易平台，带动民族地区农特产品的生产及销售，投资40万新建村内主干道C30混凝土硬化路4500平方米；新建M7.5浆砌石挡墙30米，基础18.96立方米，墙高77.22立方米。3.村内人居环境整治，投资35万安装太阳能路灯30套，打造休闲区10平方米，村内道路提升162平方米，花台改造135平方米，生态补绿20棵。</t>
  </si>
  <si>
    <t>通过项目的实施，一是补齐民族地区供水设施短板，提升农村供水保障水平。二是改善民族地区各 民族交通出行条件，带动民族地区土特产品的流通，促进各民族共同富裕。三是提升村容村貌，改善村民生产生活条件和居住环境，提升群众幸福感和满意度。</t>
  </si>
  <si>
    <t>弥渡县苴力镇苴力村委会苴力小村民族团结进步示范村建设项目</t>
  </si>
  <si>
    <t>苴力镇苴力小村</t>
  </si>
  <si>
    <t>在集镇所在地以铸牢中华民族共同体意识为主线集中打造民族团结进步示范街：1．基础设施提升：计划投资50万元，用于人行道新建铺设石地板100米及侧沟清理，新建盖板50米，。2．集镇环境综合治理提质：计划投资40万元，用于规范示范街标识标牌，安装商铺标准化牌子50个、休闲长椅20套、垃圾桶20个、路灯13盏，生态补绿800平方米，新建公厕1座，。3、计划投资10万，用于创新打造民族团结进步宣传教育平台，安装宣传栏6个，讲好民族团结故事，构建共有精神家园。</t>
  </si>
  <si>
    <t>通过项目的实施，一是完善商业街区基础设施条件，活跃商业街区业态，促进经济发展，推动各民族共同富裕。二是提升商业街区人居环境，改善居民的生活条件，进一步提升各民族群众的获得感幸福感。三是以商业街区宣教平台为载体，加强各民族铸牢中华民族共同体意识宣传教育，增进五个认同，构建共有精神家园。</t>
  </si>
  <si>
    <t>弥渡县密祉镇莲峰村委会柳城村民族团结进步示范村建设项目</t>
  </si>
  <si>
    <t>密祉镇莲峰村委会柳城村</t>
  </si>
  <si>
    <t>在柳城片区实施乡村旅游景区建设补短板项目：1.进景区吃凉水箐至珍珠泉段主道路安装路灯150盏，总投资33万元。2.村内人居环境提升：安装太阳能路灯10盏，部分点垃圾箱安装，C20砼路面硬化2000㎡，进村主干道生态补绿300平方米，总投资41.24万元。3.树立和突出各民族共享的中华文化符号，在进景区主干道两侧灯杆上安装中国结150对，，在村内打造民族团结视觉形象展示200平方米，总投资25.76万元。</t>
  </si>
  <si>
    <t xml:space="preserve">    通过该项目实施，一是提升密祉旅游小镇基础设施建设及旅游发展水平，促进各民族深入交往交流交融。二是有效提升村内人居环境，改善各民族群众出行条件，提升群众幸福感和获得感。
</t>
  </si>
  <si>
    <t>弥渡县自然村进村道路建设项目</t>
  </si>
  <si>
    <t>牛街乡梅红村篱笆苴、保邑村荒田村、马鞍村瓦录村、依多么村，寅街镇朵祜村云林大村、云林小村，苴力镇白邑村五台村、栗子园，德苴乡团山村新庄村进村道路建设</t>
  </si>
  <si>
    <t>农村基础设施（含产业配套基础设施）-农村道路修建</t>
  </si>
  <si>
    <t>牛街乡梅红村篱笆苴、保邑村荒田村、马鞍村瓦录村、依多么村，寅街镇朵祜村云林大村、云林小村，苴力镇白邑村五台村、栗子园，德苴乡团山村新庄村</t>
  </si>
  <si>
    <t>寅街镇人民政府
苴力镇人民政府
德苴乡人民政府
牛街乡人民政府</t>
  </si>
  <si>
    <t>弥渡县交通运输局</t>
  </si>
  <si>
    <t>新建牛街彝族乡梅红村委会篱笆苴、保邑村委会荒田村、马鞍村委会瓦录村牛街彝族乡马鞍村委会依多么村道路混凝土硬化6.733公里，宽4.5米，厚20厘米；寅街镇朵祜云林大村道路沥青硬化9.64公里，宽6米；云林小村道路混凝土硬化1.5公里宽4.5米；苴力镇白邑村路沥青硬化1.656公里、五台柳树箐路沥青硬化1.8公里，有效路面宽4.5米，厚度：沥青面层4厘米，稀浆封层0.6厘米，水稳层20厘米，级配层10厘米。苴力镇栗子园塔乜苦路沥青硬化1公里；德苴乡新庄村、依土地、花渔洞村自然村道路硬化12.651公里：C20混凝土边沟：2455.59m³、M7.5浆砌片石挡土墙：1429.30m³、C20混凝土挡土墙：139.08m³、厚80mm天然砂砾石垫层：42665.28㎡、20cm厚水泥稳定碎石基层：42665.28㎡、透层：42665.28㎡、封层：42665.28㎡、4cm厚AC-16沥青混凝土面层：42665.28㎡、培土路肩：6807.57m³、 C20混凝土路缘石：1667.76m³。</t>
  </si>
  <si>
    <r>
      <rPr>
        <sz val="9"/>
        <color rgb="FF000000"/>
        <rFont val="宋体"/>
        <charset val="134"/>
      </rPr>
      <t>完成</t>
    </r>
    <r>
      <rPr>
        <sz val="9"/>
        <rFont val="宋体"/>
        <charset val="134"/>
      </rPr>
      <t>34.98公里进村路硬化，受益人口满意度≥95%.</t>
    </r>
  </si>
  <si>
    <t>实施农村基础设施建设，推动现代农业和新农村建设，改善农村经济结构，实现农村经济的多元发展。</t>
  </si>
  <si>
    <t>弥渡县牛街乡至团结公路改造工程</t>
  </si>
  <si>
    <t>牛街彝族乡团结村委会各自然村</t>
  </si>
  <si>
    <t>新改建农村公路6.768公里，路基宽度,6.5米，路面宽度6.0米，主要实施水泥(沥青)混凝土路面40608平方米、路基防护工程、边沟、涵洞等。</t>
  </si>
  <si>
    <r>
      <rPr>
        <sz val="9"/>
        <color rgb="FF000000"/>
        <rFont val="宋体"/>
        <charset val="134"/>
      </rPr>
      <t>完成</t>
    </r>
    <r>
      <rPr>
        <sz val="9"/>
        <rFont val="宋体"/>
        <charset val="134"/>
      </rPr>
      <t>6.768公里进村路硬化，受益人口满意度≥95%.</t>
    </r>
  </si>
  <si>
    <t>寅街镇三合村进村路硬化</t>
  </si>
  <si>
    <t>三合村</t>
  </si>
  <si>
    <t>新改建农村公路6.733公里，路基宽度,6.5米，路面宽度6.5米，主要实施水泥(沥青)混凝土路面43764平方米、路基防护工程、边沟、涵洞等。</t>
  </si>
  <si>
    <r>
      <rPr>
        <sz val="9"/>
        <color rgb="FF000000"/>
        <rFont val="宋体"/>
        <charset val="134"/>
      </rPr>
      <t>完成</t>
    </r>
    <r>
      <rPr>
        <sz val="9"/>
        <rFont val="Calibri"/>
        <charset val="134"/>
      </rPr>
      <t>6.733</t>
    </r>
    <r>
      <rPr>
        <sz val="9"/>
        <rFont val="宋体"/>
        <charset val="134"/>
      </rPr>
      <t>公里进村路硬化，受益人口满意度≥95%.</t>
    </r>
  </si>
  <si>
    <t>德苴乡马扎郎、向阳村、多依树、租力、赤可地、半山村、小里黑、沙河村进村路硬化</t>
  </si>
  <si>
    <t>马扎郎、向阳村、多依树、租力、赤可地、半山村、小里黑、沙河村</t>
  </si>
  <si>
    <t>新改建农村公路30.526 公里，路基宽度4.5米，路面宽度4.5米，主要实施水泥(沥青)混凝土路面137367平方米、路基防护工程、边沟、涵洞等。</t>
  </si>
  <si>
    <r>
      <rPr>
        <sz val="9"/>
        <color rgb="FF000000"/>
        <rFont val="宋体"/>
        <charset val="134"/>
      </rPr>
      <t>完成</t>
    </r>
    <r>
      <rPr>
        <sz val="9"/>
        <rFont val="宋体"/>
        <charset val="134"/>
      </rPr>
      <t>30.526公里进村路硬化，受益人口满意度≥95%.</t>
    </r>
  </si>
  <si>
    <t>牛街乡树密、腊谷坡、凤凰村、秀有村、罗腊扎、老马的、歌康郎、新树、小核桃箐进村路硬化</t>
  </si>
  <si>
    <t>树密、腊谷坡、凤凰村、秀有村、罗腊扎、老马的、歌康郎、新树、小核桃箐</t>
  </si>
  <si>
    <t>新改建农村公路 29.213 公里，路基宽度4.5米，路面宽度4.5米，主要实施水泥(沥青)混凝土路面131458平方米、路基防护工程、边沟、涵洞等。</t>
  </si>
  <si>
    <r>
      <rPr>
        <sz val="9"/>
        <color rgb="FF000000"/>
        <rFont val="宋体"/>
        <charset val="134"/>
      </rPr>
      <t>完成</t>
    </r>
    <r>
      <rPr>
        <sz val="9"/>
        <rFont val="宋体"/>
        <charset val="134"/>
      </rPr>
      <t>29.213公里进村路硬化，受益人口满意度≥95%.</t>
    </r>
  </si>
  <si>
    <t>弥渡县2025年农村生活污水治理工程</t>
  </si>
  <si>
    <t>弥渡县弥城镇2025年农村生活污水治理工程</t>
  </si>
  <si>
    <t>弥城镇山高村委会小里村、龙井村、山高村</t>
  </si>
  <si>
    <t>弥渡生环分局</t>
  </si>
  <si>
    <t>一.建设DN200管4348m、110PVC管5885m、检查井220个；二.建设污水处理设施20m3/d6套、5m3/d2套，其中：山高村委会小里村20m3/d2套、龙井村5m3/d5套、山高村20m3/d4套</t>
  </si>
  <si>
    <t>完成3个自然村生活污水收集治理，解决村庄污水乱排问题，全面提升村庄人居环境，更好保护村庄生态环境</t>
  </si>
  <si>
    <t>弥渡县新街镇2025年农村生活污水治理工程</t>
  </si>
  <si>
    <t>新街镇西河村委会彭家庄村、小梨园村、上庄子村、羊甫村、胡家小村、大西庄村、茨芭村、张家小村、陈洱村</t>
  </si>
  <si>
    <t>一.建设DN200管8400m、110PVC管10056m、检查井263个；二.建设污水处理设施20m3/d3套、15m3/d5套、10m3/d1套，其中：西河村委会彭家庄村20m3/d1套、小梨园村15m3/d1套、上庄子村10m3/d1套、羊甫村20m3/d1套、胡家小村15m3/d1套、大西庄村15m3/d1套、茨芭村15m3/d1套、张家小村20m3/d1套、陈洱村15m3/d1套</t>
  </si>
  <si>
    <t>完成10个自然村生活污水收集治理，解决村庄污水乱排问题，全面提升村庄人居环境，更好保护村庄生态环境</t>
  </si>
  <si>
    <t>弥渡县寅街镇2025年农村生活污水治理工程</t>
  </si>
  <si>
    <t>寅街镇大庄村委会左所营村、阿克营村、瓦窑坡村</t>
  </si>
  <si>
    <t>一.建设DN200管5500m、110PVC管6960m、检查井137个；二.建设污水处理设施35m3/d2套、20m3/d1套，其中：大庄村委会左所营村35m3/d1套、阿克营村20m3/d1套、瓦窑坡村35m3/d1套。</t>
  </si>
  <si>
    <t>弥渡县苴力镇2025年农村生活污水治理工程</t>
  </si>
  <si>
    <t>苴力镇栗子园村委会老纳湾、治本地、腊木柏、红土坡、塔乜苦、阿孔本、栗子园、起窝铺、力六山上村、力六山小营、力六山大营</t>
  </si>
  <si>
    <t>一.建设DN200管4946m、110PVC管6806m、检查井224个；二.建设污水处理设施20m3/d3套、10m3/d3套、5m3/d15套，其中：苴力镇栗子园村委会老纳湾20m3/d3套、治本地5m3/d1套、腊木柏5m3/d5套、红土坡5m3/d2套、塔乜苦5m3/d2套、阿孔本5m3/d2套、栗子园5m3/d2套、起窝铺5m3/d1套、力六山上村10m3/d1套、力六山小营10m3/d1套、力六山大营10m3/d1套</t>
  </si>
  <si>
    <t>完成11个自然村生活污水收集治理，解决村庄污水乱排问题，全面提升村庄人居环境，更好保护村庄生态环境</t>
  </si>
  <si>
    <t>弥渡县密祉镇2025年农村生活污水治理工程</t>
  </si>
  <si>
    <t>密祉镇石麟村委会石麟村、安南村、二郞村、瓦铺村、美谷村、兰谷村；兴隆村委会兴隆村、茶房村</t>
  </si>
  <si>
    <t>一.石麟村委会（一）建设DN200管2100m、110PVC管2333m、检查井75个；（二）建设污水处理设施10m3/d1套、15m3/d1套、5m3/d3套、户用设施60套。二.兴隆村委会（一）建设DN300管330m、DN200管2688m、110PVC管3974m、检查井116个；（二）建设污水处理设施20m3/d3套，其中：石麟村委会石麟村10m3/d1套、安南村30套户用处理设施、二郞村15m3/d1套、美谷村5m3/d3套、兰谷村30套户用处理设施；兴隆村委会兴隆村20m3/d3套。石麟村委会40万元，兴隆村委会50万元。</t>
  </si>
  <si>
    <t>完成8个自然村生活污水收集治理，解决村庄污水乱排问题，全面提升村庄人居环境，更好保护村庄生态环境</t>
  </si>
  <si>
    <t>弥渡县牛街乡2025年农村生活污水治理工程</t>
  </si>
  <si>
    <t>牛街乡大桥村委会玉光郎、白虎山村、老米田村、大苴箐村、大石房村、大平掌村、麦上村、小苴箐村、大河边村、依支口村、麦下村；康郞村委会大村、半村、新河村、白坟村、上巴亳村、下巴亳村、大新田村、中和地村、五打口村、丫口村、五里后村、新上村、新下村、大龙潭村、和尚庄村</t>
  </si>
  <si>
    <t>一.大桥村委会（一）建设DN200管4910m、110PVC管6684m、检查井152个；（二）建设污水处理设施5m3/d21套。二.康郞村委会（一）建设DN200管5289m、110PVC管7344m、检查井220个；（二）建设污水处理设施5m3/d28套、户用处理设施17套，其中：大桥村委会玉光郎5m3/d3套、白虎山村5m3/d2套、老米田村5m3/d2套、大苴箐村5m3/d3套、大石房村5m3/d2套、大平掌村5m3/d2套、麦上村5m3/d2套、小苴箐村5m3/d1套、大河边村5m3/d1套、依支口村5m3/d2套、麦下村5m3/d1套；康郞村委会大村5m3/d2套、半村5m3/d2套、新河村5m3/d2套、白坟村5m3/d1套、上巴亳村5m3/d2套、下巴亳村5m3/d2套、大新田村5m3/d2套、中和地村5m3/d1套、五打口村5m3/d2套、丫口村17套户用处理设施、五里后村5m3/d3套、新上村5m3/d2套、新下村5m3/d2套、大龙潭村5m3/d2套、和尚庄村5m3/d3套。大桥村委会90万元，康郎村委会110万元。</t>
  </si>
  <si>
    <t>完成26个自然村生活污水收集治理，解决村庄污水乱排问题，全面提升村庄人居环境，更好保护村庄生态环境</t>
  </si>
  <si>
    <t>弥渡县弥城镇龙泉社区农村生活污水治理工程</t>
  </si>
  <si>
    <t>弥城镇龙泉社区马房村</t>
  </si>
  <si>
    <t>一.建设DN300管1500m，DN200管2000m、110PVC管3200m、检查井220个；二.建设农村生活污水生态处理塘一座。</t>
  </si>
  <si>
    <t>弥渡县2025年农村供水保障补短板项目</t>
  </si>
  <si>
    <t>安装镀锌钢管供水管网36.806km,安装50KVA变压器1台、100KVA变压器1台，深井长轴泵1台，新建300m深井1件、150米1件，新建取水池1个,取水坝2座,安装一体化水处理设备一套，建设深水井1眼400米</t>
  </si>
  <si>
    <t xml:space="preserve"> 新街镇2025年农村供水保障补短板项目</t>
  </si>
  <si>
    <t>农村基础设施-农村供水保障</t>
  </si>
  <si>
    <t>新街镇小官庄、上马营</t>
  </si>
  <si>
    <t>弥渡县水务局</t>
  </si>
  <si>
    <t>1、新街镇南片区饮水工程安装主干管DN125mm镀锌钢管950米,在大横箐水库坝脚建设地龙1个，蓄水池1个； 2、新街镇海坝庄片区安装50KVA变压器1台，控制柜1台，深井长轴泵1台，电缆线150米，DN80mm热镀锌管320米，DN65mm热镀锌管36米，DN40mm热镀锌管500米。</t>
  </si>
  <si>
    <t>解决新街镇南片区饮水工程大官庄、小官庄、小团山、鲁家庄、洱海厂、上坝厂、老炉厂、大沙地、小沙地、黄旗厂、铁柱坪、杨官村、下坝庄、马尾村、曹旗厂、候家营、潘旗厂、大刘家庄、小刘家庄、沙沟庄等村4032户，15652人及海坝庄片区上、下马营村160户，647人饮水水量不足问题。</t>
  </si>
  <si>
    <t>弥城镇红星村委会农村供水保障补短板项目</t>
  </si>
  <si>
    <t>弥城镇红星村委会三丘田村</t>
  </si>
  <si>
    <r>
      <rPr>
        <sz val="10"/>
        <rFont val="宋体"/>
        <charset val="134"/>
      </rPr>
      <t xml:space="preserve">架设变压器（100KVA）1台及配套设施和10kvA电力设施1项。架设DN40热镀锌钢管5km。 </t>
    </r>
    <r>
      <rPr>
        <b/>
        <sz val="10"/>
        <rFont val="宋体"/>
        <charset val="134"/>
      </rPr>
      <t xml:space="preserve"> </t>
    </r>
  </si>
  <si>
    <t>解决玉和庄、丫口、大三村（五组、六组、七组和八组）3个自然村464户，1823人季节性缺水问题</t>
  </si>
  <si>
    <t>弥城镇山高村委会农村供水保障补短板项目</t>
  </si>
  <si>
    <t>弥城镇山高村委会</t>
  </si>
  <si>
    <r>
      <rPr>
        <sz val="10"/>
        <rFont val="宋体"/>
        <charset val="134"/>
      </rPr>
      <t>建设深井150米，架设DN65提水管道1500m，新建100m</t>
    </r>
    <r>
      <rPr>
        <vertAlign val="superscript"/>
        <sz val="10"/>
        <rFont val="宋体"/>
        <charset val="134"/>
      </rPr>
      <t>3</t>
    </r>
    <r>
      <rPr>
        <sz val="10"/>
        <rFont val="宋体"/>
        <charset val="134"/>
      </rPr>
      <t>蓄水池1座，DN80配水管网2500m。</t>
    </r>
  </si>
  <si>
    <t>解决山高村二组、三组、四组和五组4个村组373户，1420人季节性缺水问题</t>
  </si>
  <si>
    <t>弥渡县寅街镇寅街农村供水保障补短板项目</t>
  </si>
  <si>
    <t>寅街镇东风加会邑村</t>
  </si>
  <si>
    <t>安装一体化水处理设备一套。</t>
  </si>
  <si>
    <t>解决寅街镇寅街村、黄家庄村，东风三家村、波罗邑村农村饮水安全1619人</t>
  </si>
  <si>
    <t>德苴乡2025年农村安全饮水补短板项目</t>
  </si>
  <si>
    <t>新建、
改扩建</t>
  </si>
  <si>
    <t>德苴乡多依、金星、太平、青云、青丰、邑郎、李丰、新和等村委会</t>
  </si>
  <si>
    <t xml:space="preserve">新建300m深井1件，深井泵1套，控制系统1套。                                                                  
德苴乡散户主管架设8.4km、金星老米郎村马鞍山村主管架设2.5km,青丰管网架设1.2km。                                                              
</t>
  </si>
  <si>
    <t>解决青丰、青云村委会凹子村、大村、上村、西村、小坡村、下村、小里黑村；太平六瓦黑村；李丰马鞍山、李家村、罗来地村、黑白系村；新和北朝南村；邑郎邑可郎村、树密者村；多依十亩邑村、多依树村；共1328户4529人的人畜饮水问题</t>
  </si>
  <si>
    <t>牛街乡团结下平掌村农村供水保障补短板项目</t>
  </si>
  <si>
    <t>牛街乡团结下平掌</t>
  </si>
  <si>
    <t>架设DN20mm热镀锌钢管1200m(水源到管护点)，水源点治理1处, 修建过滤池1个、5m³集水池一个，管护点新建30m³蓄水池1个，架设DN25mm热镀锌钢管长4300，新建20m³蓄水池1个。</t>
  </si>
  <si>
    <t>解决牛街乡团结下平掌村6户28人供水保障问题。</t>
  </si>
  <si>
    <t>密祉镇中心河西新农村应急取水农村供水保障补短板项目</t>
  </si>
  <si>
    <t>密祉镇中心村委会河西新农村</t>
  </si>
  <si>
    <r>
      <rPr>
        <sz val="10"/>
        <rFont val="宋体"/>
        <charset val="134"/>
        <scheme val="minor"/>
      </rPr>
      <t>新建取水池1个；取水坝1座；100m</t>
    </r>
    <r>
      <rPr>
        <vertAlign val="superscript"/>
        <sz val="10"/>
        <rFont val="宋体"/>
        <charset val="134"/>
        <scheme val="minor"/>
      </rPr>
      <t>3</t>
    </r>
    <r>
      <rPr>
        <sz val="10"/>
        <rFont val="宋体"/>
        <charset val="134"/>
        <scheme val="minor"/>
      </rPr>
      <t>蓄水池1座；DN50mm热镀锌钢管安装8400米；</t>
    </r>
  </si>
  <si>
    <t>解决中心村委会河西村共150户585人的人畜饮水问题</t>
  </si>
  <si>
    <t>密祉镇中心片区农村供水保障补短板项目</t>
  </si>
  <si>
    <t>密祉镇中心村委会阳照村、密林村、河西村、字启里村</t>
  </si>
  <si>
    <r>
      <rPr>
        <sz val="10"/>
        <rFont val="宋体"/>
        <charset val="134"/>
        <scheme val="minor"/>
      </rPr>
      <t>新建重力取水坝1座、蓄水10万m</t>
    </r>
    <r>
      <rPr>
        <vertAlign val="superscript"/>
        <sz val="10"/>
        <rFont val="宋体"/>
        <charset val="134"/>
        <scheme val="minor"/>
      </rPr>
      <t>3</t>
    </r>
    <r>
      <rPr>
        <sz val="10"/>
        <rFont val="宋体"/>
        <charset val="134"/>
        <scheme val="minor"/>
      </rPr>
      <t>；DN100mm热镀锌钢管安装2000米；</t>
    </r>
  </si>
  <si>
    <t>解决中心村委会阳照村、密林村、河西村、字启里村共605户2000人的人畜饮水问题</t>
  </si>
  <si>
    <t>10.9</t>
  </si>
  <si>
    <t>新街镇2025年东片区农村饮水安全保障补短板项目</t>
  </si>
  <si>
    <t>新街镇罗荡村委会石牌村</t>
  </si>
  <si>
    <t>建设深水井1眼400米，架电及变压器安装1项,DN100热镀锌管安装300米。</t>
  </si>
  <si>
    <t>解决新街镇东片区罗荡及新街两个村委会2634户农户，人口9867人的饮用水,涉及罗荡村委会石牌村、祁家营、大罗荡、小罗荡、小庄子、下田心、佛华寺、倚江尾、小古城和新街村委会的大陈家营、王彦厂、乐家营、小陈家营、熊家营等14个自然村。</t>
  </si>
  <si>
    <t>四、易地搬迁后扶类项目</t>
  </si>
  <si>
    <t>五、巩固三保障成果类项目</t>
  </si>
  <si>
    <t>2025年“雨露计划”资助项目</t>
  </si>
  <si>
    <t>教育-享受“雨露计划”职业教育补助</t>
  </si>
  <si>
    <t>弥渡县红岩镇、新街镇、弥城镇、寅街镇、苴力镇、密祉镇、德苴乡、牛街乡</t>
  </si>
  <si>
    <t>乡镇人民政府</t>
  </si>
  <si>
    <t>弥渡县农业农村局、县教育体育局</t>
  </si>
  <si>
    <t>对脱贫户和监测户家庭就读高等职业教育、中等职业教育和全日制职业高中（县内职中或县外职中）的子女1978人实施补助，降低家庭教育支出负担，提升家庭新成长劳动力的劳动技能，促进家庭可持续增收。在资助范围内，“高等职业教育”学生5000元/人/学年，“中等职业教育”学生4000元/人/学年，全日制职业高中（县内职中或县外职中）的“中等职业教育”的补助标准为3000元/人/学年，就读东西协作院校生均每年补助5000年，按学期发放补助。</t>
  </si>
  <si>
    <t>对脱贫户和监测户家庭就读高等职业教育、中等职业教育和全日制职业高中（县内职中或县外职中）的子女1978人实施补助，降低家庭教育支出负担，提升家庭新成长劳动力的劳动技能，促进家庭可持续增收。</t>
  </si>
  <si>
    <t>对脱贫户和监测户家庭就读高等职业教育、中等职业教育和全日制职业高中（县内职中或县外职中）的子女实施补助，降低家庭教育支出负担，提升家庭新成长劳动力的劳动技能，促进家庭可持续增收。</t>
  </si>
  <si>
    <t>六、乡村治理和精神文明建设类项目</t>
  </si>
  <si>
    <t>备注：1.申报入库项目要符合对应的资金管理规定，杜绝负面清单和超范围使用资金；
      2.严格按照项目库分类表分类，项目类别填写至二级分类+子类型（见示例），项目管理费根据有关规定由级提取后录入系统（不需要汇入此表）；民族团结示范、乡村振兴示范类项目根据主要建设内容归到上述类别中；
      3.此表由各乡镇、县级有关单位按时限要求报县农业农村局，县委农村工作领导小组审核后上报州级审核审定和省级备案。</t>
  </si>
</sst>
</file>

<file path=xl/styles.xml><?xml version="1.0" encoding="utf-8"?>
<styleSheet xmlns="http://schemas.openxmlformats.org/spreadsheetml/2006/main">
  <numFmts count="8">
    <numFmt numFmtId="176" formatCode="0_ "/>
    <numFmt numFmtId="177" formatCode="0.0000_);[Red]\(0.0000\)"/>
    <numFmt numFmtId="41" formatCode="_ * #,##0_ ;_ * \-#,##0_ ;_ * &quot;-&quot;_ ;_ @_ "/>
    <numFmt numFmtId="178" formatCode="0.00_ "/>
    <numFmt numFmtId="42" formatCode="_ &quot;￥&quot;* #,##0_ ;_ &quot;￥&quot;* \-#,##0_ ;_ &quot;￥&quot;* &quot;-&quot;_ ;_ @_ "/>
    <numFmt numFmtId="43" formatCode="_ * #,##0.00_ ;_ * \-#,##0.00_ ;_ * &quot;-&quot;??_ ;_ @_ "/>
    <numFmt numFmtId="44" formatCode="_ &quot;￥&quot;* #,##0.00_ ;_ &quot;￥&quot;* \-#,##0.00_ ;_ &quot;￥&quot;* &quot;-&quot;??_ ;_ @_ "/>
    <numFmt numFmtId="179" formatCode="0.00_);[Red]\(0.00\)"/>
  </numFmts>
  <fonts count="46">
    <font>
      <sz val="12"/>
      <name val="宋体"/>
      <charset val="134"/>
    </font>
    <font>
      <sz val="9"/>
      <name val="仿宋_GB2312"/>
      <charset val="134"/>
    </font>
    <font>
      <sz val="10"/>
      <name val="宋体"/>
      <charset val="134"/>
      <scheme val="minor"/>
    </font>
    <font>
      <sz val="12"/>
      <name val="仿宋_GB2312"/>
      <charset val="134"/>
    </font>
    <font>
      <sz val="9"/>
      <color indexed="8"/>
      <name val="宋体"/>
      <charset val="134"/>
    </font>
    <font>
      <sz val="28"/>
      <color indexed="8"/>
      <name val="黑体"/>
      <charset val="134"/>
    </font>
    <font>
      <sz val="14"/>
      <color indexed="8"/>
      <name val="宋体"/>
      <charset val="134"/>
    </font>
    <font>
      <b/>
      <sz val="12"/>
      <name val="宋体"/>
      <charset val="134"/>
    </font>
    <font>
      <sz val="9"/>
      <name val="宋体"/>
      <charset val="134"/>
    </font>
    <font>
      <sz val="10"/>
      <name val="宋体"/>
      <charset val="134"/>
    </font>
    <font>
      <sz val="10"/>
      <color indexed="8"/>
      <name val="宋体"/>
      <charset val="134"/>
    </font>
    <font>
      <sz val="10"/>
      <color indexed="8"/>
      <name val="宋体"/>
      <charset val="134"/>
      <scheme val="minor"/>
    </font>
    <font>
      <b/>
      <sz val="10"/>
      <name val="宋体"/>
      <charset val="134"/>
      <scheme val="minor"/>
    </font>
    <font>
      <sz val="10"/>
      <color rgb="FF000000"/>
      <name val="宋体"/>
      <charset val="134"/>
    </font>
    <font>
      <sz val="9"/>
      <color rgb="FF000000"/>
      <name val="宋体"/>
      <charset val="134"/>
    </font>
    <font>
      <b/>
      <sz val="9"/>
      <name val="宋体"/>
      <charset val="134"/>
    </font>
    <font>
      <sz val="11"/>
      <name val="宋体"/>
      <charset val="134"/>
    </font>
    <font>
      <sz val="10"/>
      <color rgb="FFFF0000"/>
      <name val="宋体"/>
      <charset val="134"/>
      <scheme val="minor"/>
    </font>
    <font>
      <sz val="10"/>
      <name val="Arial"/>
      <charset val="134"/>
    </font>
    <font>
      <sz val="9"/>
      <color indexed="8"/>
      <name val="仿宋_GB2312"/>
      <charset val="134"/>
    </font>
    <font>
      <sz val="10"/>
      <color rgb="FF000000"/>
      <name val="宋体"/>
      <charset val="134"/>
      <scheme val="minor"/>
    </font>
    <font>
      <sz val="12"/>
      <color indexed="8"/>
      <name val="宋体"/>
      <charset val="134"/>
    </font>
    <font>
      <sz val="11"/>
      <color rgb="FFFF0000"/>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sz val="11"/>
      <color theme="0"/>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u/>
      <sz val="11"/>
      <color rgb="FF800080"/>
      <name val="宋体"/>
      <charset val="0"/>
      <scheme val="minor"/>
    </font>
    <font>
      <b/>
      <sz val="18"/>
      <color theme="3"/>
      <name val="宋体"/>
      <charset val="134"/>
      <scheme val="minor"/>
    </font>
    <font>
      <sz val="11"/>
      <color rgb="FF9C6500"/>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b/>
      <sz val="11"/>
      <color rgb="FFFA7D00"/>
      <name val="宋体"/>
      <charset val="0"/>
      <scheme val="minor"/>
    </font>
    <font>
      <b/>
      <sz val="10"/>
      <name val="宋体"/>
      <charset val="134"/>
    </font>
    <font>
      <sz val="9"/>
      <name val="Calibri"/>
      <charset val="134"/>
    </font>
    <font>
      <vertAlign val="superscript"/>
      <sz val="10"/>
      <name val="宋体"/>
      <charset val="134"/>
    </font>
    <font>
      <vertAlign val="superscript"/>
      <sz val="10"/>
      <name val="宋体"/>
      <charset val="134"/>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rgb="FFFFCC99"/>
        <bgColor indexed="64"/>
      </patternFill>
    </fill>
    <fill>
      <patternFill patternType="solid">
        <fgColor theme="9"/>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1">
    <xf numFmtId="0" fontId="0" fillId="0" borderId="0">
      <alignment vertical="center"/>
    </xf>
    <xf numFmtId="0" fontId="29" fillId="23" borderId="0" applyNumberFormat="0" applyBorder="0" applyAlignment="0" applyProtection="0">
      <alignment vertical="center"/>
    </xf>
    <xf numFmtId="0" fontId="23" fillId="11" borderId="0" applyNumberFormat="0" applyBorder="0" applyAlignment="0" applyProtection="0">
      <alignment vertical="center"/>
    </xf>
    <xf numFmtId="0" fontId="23" fillId="27" borderId="0" applyNumberFormat="0" applyBorder="0" applyAlignment="0" applyProtection="0">
      <alignment vertical="center"/>
    </xf>
    <xf numFmtId="0" fontId="29" fillId="21" borderId="0" applyNumberFormat="0" applyBorder="0" applyAlignment="0" applyProtection="0">
      <alignment vertical="center"/>
    </xf>
    <xf numFmtId="0" fontId="29" fillId="19" borderId="0" applyNumberFormat="0" applyBorder="0" applyAlignment="0" applyProtection="0">
      <alignment vertical="center"/>
    </xf>
    <xf numFmtId="0" fontId="23" fillId="14" borderId="0" applyNumberFormat="0" applyBorder="0" applyAlignment="0" applyProtection="0">
      <alignment vertical="center"/>
    </xf>
    <xf numFmtId="0" fontId="29" fillId="31" borderId="0" applyNumberFormat="0" applyBorder="0" applyAlignment="0" applyProtection="0">
      <alignment vertical="center"/>
    </xf>
    <xf numFmtId="0" fontId="29" fillId="13" borderId="0" applyNumberFormat="0" applyBorder="0" applyAlignment="0" applyProtection="0">
      <alignment vertical="center"/>
    </xf>
    <xf numFmtId="0" fontId="0" fillId="0" borderId="0">
      <alignment vertical="center"/>
    </xf>
    <xf numFmtId="0" fontId="29" fillId="34" borderId="0" applyNumberFormat="0" applyBorder="0" applyAlignment="0" applyProtection="0">
      <alignment vertical="center"/>
    </xf>
    <xf numFmtId="0" fontId="23" fillId="26"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0" fillId="30" borderId="10" applyNumberFormat="0" applyAlignment="0" applyProtection="0">
      <alignment vertical="center"/>
    </xf>
    <xf numFmtId="0" fontId="32" fillId="0" borderId="4" applyNumberFormat="0" applyFill="0" applyAlignment="0" applyProtection="0">
      <alignment vertical="center"/>
    </xf>
    <xf numFmtId="0" fontId="31" fillId="22" borderId="6" applyNumberFormat="0" applyAlignment="0" applyProtection="0">
      <alignment vertical="center"/>
    </xf>
    <xf numFmtId="0" fontId="37" fillId="0" borderId="0" applyNumberFormat="0" applyFill="0" applyBorder="0" applyAlignment="0" applyProtection="0">
      <alignment vertical="center"/>
    </xf>
    <xf numFmtId="0" fontId="38" fillId="29" borderId="8" applyNumberFormat="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42" fontId="28" fillId="0" borderId="0" applyFont="0" applyFill="0" applyBorder="0" applyAlignment="0" applyProtection="0">
      <alignment vertical="center"/>
    </xf>
    <xf numFmtId="0" fontId="26" fillId="0" borderId="7" applyNumberFormat="0" applyFill="0" applyAlignment="0" applyProtection="0">
      <alignment vertical="center"/>
    </xf>
    <xf numFmtId="0" fontId="30" fillId="0" borderId="0" applyNumberFormat="0" applyFill="0" applyBorder="0" applyAlignment="0" applyProtection="0">
      <alignment vertical="center"/>
    </xf>
    <xf numFmtId="0" fontId="41" fillId="29" borderId="6" applyNumberFormat="0" applyAlignment="0" applyProtection="0">
      <alignment vertical="center"/>
    </xf>
    <xf numFmtId="0" fontId="29" fillId="24" borderId="0" applyNumberFormat="0" applyBorder="0" applyAlignment="0" applyProtection="0">
      <alignment vertical="center"/>
    </xf>
    <xf numFmtId="41" fontId="28" fillId="0" borderId="0" applyFont="0" applyFill="0" applyBorder="0" applyAlignment="0" applyProtection="0">
      <alignment vertical="center"/>
    </xf>
    <xf numFmtId="0" fontId="29" fillId="10" borderId="0" applyNumberFormat="0" applyBorder="0" applyAlignment="0" applyProtection="0">
      <alignment vertical="center"/>
    </xf>
    <xf numFmtId="0" fontId="28" fillId="9" borderId="5" applyNumberFormat="0" applyFont="0" applyAlignment="0" applyProtection="0">
      <alignment vertical="center"/>
    </xf>
    <xf numFmtId="0" fontId="33" fillId="25" borderId="0" applyNumberFormat="0" applyBorder="0" applyAlignment="0" applyProtection="0">
      <alignment vertical="center"/>
    </xf>
    <xf numFmtId="44" fontId="28" fillId="0" borderId="0" applyFont="0" applyFill="0" applyBorder="0" applyAlignment="0" applyProtection="0">
      <alignment vertical="center"/>
    </xf>
    <xf numFmtId="43" fontId="28" fillId="0" borderId="0" applyFont="0" applyFill="0" applyBorder="0" applyAlignment="0" applyProtection="0">
      <alignment vertical="center"/>
    </xf>
    <xf numFmtId="0" fontId="27" fillId="0" borderId="4" applyNumberFormat="0" applyFill="0" applyAlignment="0" applyProtection="0">
      <alignment vertical="center"/>
    </xf>
    <xf numFmtId="0" fontId="26" fillId="0" borderId="0" applyNumberFormat="0" applyFill="0" applyBorder="0" applyAlignment="0" applyProtection="0">
      <alignment vertical="center"/>
    </xf>
    <xf numFmtId="9" fontId="28" fillId="0" borderId="0" applyFont="0" applyFill="0" applyBorder="0" applyAlignment="0" applyProtection="0">
      <alignment vertical="center"/>
    </xf>
    <xf numFmtId="0" fontId="39" fillId="0" borderId="9" applyNumberFormat="0" applyFill="0" applyAlignment="0" applyProtection="0">
      <alignment vertical="center"/>
    </xf>
    <xf numFmtId="0" fontId="23" fillId="7" borderId="0" applyNumberFormat="0" applyBorder="0" applyAlignment="0" applyProtection="0">
      <alignment vertical="center"/>
    </xf>
    <xf numFmtId="0" fontId="23" fillId="5" borderId="0" applyNumberFormat="0" applyBorder="0" applyAlignment="0" applyProtection="0">
      <alignment vertical="center"/>
    </xf>
    <xf numFmtId="0" fontId="0" fillId="0" borderId="0"/>
    <xf numFmtId="0" fontId="29" fillId="17" borderId="0" applyNumberFormat="0" applyBorder="0" applyAlignment="0" applyProtection="0">
      <alignment vertical="center"/>
    </xf>
    <xf numFmtId="0" fontId="24" fillId="0" borderId="3" applyNumberFormat="0" applyFill="0" applyAlignment="0" applyProtection="0">
      <alignment vertical="center"/>
    </xf>
    <xf numFmtId="0" fontId="29" fillId="18" borderId="0" applyNumberFormat="0" applyBorder="0" applyAlignment="0" applyProtection="0">
      <alignment vertical="center"/>
    </xf>
    <xf numFmtId="0" fontId="25" fillId="6" borderId="0" applyNumberFormat="0" applyBorder="0" applyAlignment="0" applyProtection="0">
      <alignment vertical="center"/>
    </xf>
    <xf numFmtId="0" fontId="23" fillId="8" borderId="0" applyNumberFormat="0" applyBorder="0" applyAlignment="0" applyProtection="0">
      <alignment vertical="center"/>
    </xf>
    <xf numFmtId="0" fontId="22" fillId="0" borderId="0" applyNumberFormat="0" applyFill="0" applyBorder="0" applyAlignment="0" applyProtection="0">
      <alignment vertical="center"/>
    </xf>
    <xf numFmtId="0" fontId="36" fillId="28" borderId="0" applyNumberFormat="0" applyBorder="0" applyAlignment="0" applyProtection="0">
      <alignment vertical="center"/>
    </xf>
    <xf numFmtId="0" fontId="29" fillId="12" borderId="0" applyNumberFormat="0" applyBorder="0" applyAlignment="0" applyProtection="0">
      <alignment vertical="center"/>
    </xf>
    <xf numFmtId="0" fontId="29" fillId="20" borderId="0" applyNumberFormat="0" applyBorder="0" applyAlignment="0" applyProtection="0">
      <alignment vertical="center"/>
    </xf>
    <xf numFmtId="0" fontId="23" fillId="4" borderId="0" applyNumberFormat="0" applyBorder="0" applyAlignment="0" applyProtection="0">
      <alignment vertical="center"/>
    </xf>
  </cellStyleXfs>
  <cellXfs count="102">
    <xf numFmtId="0" fontId="0" fillId="0" borderId="0" xfId="0">
      <alignment vertical="center"/>
    </xf>
    <xf numFmtId="0" fontId="0" fillId="0" borderId="0" xfId="0" applyFont="1" applyFill="1">
      <alignment vertical="center"/>
    </xf>
    <xf numFmtId="0" fontId="0" fillId="0" borderId="0" xfId="0" applyAlignment="1">
      <alignment vertical="center" wrapText="1"/>
    </xf>
    <xf numFmtId="0" fontId="1" fillId="0" borderId="0" xfId="0" applyFont="1">
      <alignment vertical="center"/>
    </xf>
    <xf numFmtId="0" fontId="0" fillId="0" borderId="0" xfId="0" applyFont="1">
      <alignment vertical="center"/>
    </xf>
    <xf numFmtId="0" fontId="1" fillId="0" borderId="0" xfId="0" applyFont="1" applyFill="1">
      <alignment vertical="center"/>
    </xf>
    <xf numFmtId="0" fontId="0" fillId="0" borderId="0" xfId="0" applyFill="1">
      <alignment vertical="center"/>
    </xf>
    <xf numFmtId="0" fontId="0" fillId="2" borderId="0" xfId="0" applyFill="1">
      <alignment vertical="center"/>
    </xf>
    <xf numFmtId="0" fontId="2" fillId="0" borderId="0" xfId="0" applyFont="1">
      <alignment vertical="center"/>
    </xf>
    <xf numFmtId="0" fontId="3" fillId="0" borderId="0" xfId="0" applyFont="1">
      <alignment vertical="center"/>
    </xf>
    <xf numFmtId="49" fontId="0" fillId="0" borderId="0" xfId="0" applyNumberFormat="1">
      <alignment vertical="center"/>
    </xf>
    <xf numFmtId="0" fontId="0" fillId="0" borderId="0" xfId="0" applyAlignment="1">
      <alignment horizontal="center" vertical="center"/>
    </xf>
    <xf numFmtId="177" fontId="4" fillId="0" borderId="0" xfId="0" applyNumberFormat="1" applyFont="1" applyFill="1" applyBorder="1" applyAlignment="1">
      <alignment horizontal="center" vertical="center"/>
    </xf>
    <xf numFmtId="49" fontId="4" fillId="0" borderId="0" xfId="0" applyNumberFormat="1" applyFont="1" applyFill="1" applyBorder="1" applyAlignment="1" applyProtection="1">
      <alignment vertical="center"/>
    </xf>
    <xf numFmtId="177" fontId="4" fillId="0" borderId="0" xfId="0" applyNumberFormat="1" applyFont="1" applyFill="1" applyBorder="1" applyAlignment="1" applyProtection="1">
      <alignment vertical="center"/>
    </xf>
    <xf numFmtId="177" fontId="4" fillId="0" borderId="0" xfId="0" applyNumberFormat="1" applyFont="1" applyFill="1" applyBorder="1" applyAlignment="1" applyProtection="1">
      <alignment horizontal="left" vertical="center"/>
    </xf>
    <xf numFmtId="177" fontId="4" fillId="0" borderId="0"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xf>
    <xf numFmtId="177" fontId="5" fillId="0" borderId="0" xfId="0" applyNumberFormat="1" applyFont="1" applyFill="1" applyBorder="1" applyAlignment="1" applyProtection="1">
      <alignment horizontal="center" vertical="center"/>
    </xf>
    <xf numFmtId="49" fontId="6" fillId="0" borderId="1" xfId="0" applyNumberFormat="1" applyFont="1" applyFill="1" applyBorder="1" applyAlignment="1" applyProtection="1">
      <alignment horizontal="left" vertical="center"/>
    </xf>
    <xf numFmtId="177" fontId="6" fillId="0" borderId="1" xfId="0" applyNumberFormat="1" applyFont="1" applyFill="1" applyBorder="1" applyAlignment="1" applyProtection="1">
      <alignment horizontal="left" vertical="center"/>
    </xf>
    <xf numFmtId="177" fontId="6"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wrapText="1"/>
    </xf>
    <xf numFmtId="177" fontId="7" fillId="0" borderId="2" xfId="0" applyNumberFormat="1" applyFont="1" applyFill="1" applyBorder="1" applyAlignment="1" applyProtection="1">
      <alignment horizontal="center" vertical="center" wrapText="1"/>
    </xf>
    <xf numFmtId="49" fontId="8" fillId="0" borderId="2" xfId="0" applyNumberFormat="1" applyFont="1" applyFill="1" applyBorder="1" applyAlignment="1" applyProtection="1">
      <alignment horizontal="center" vertical="center"/>
    </xf>
    <xf numFmtId="177" fontId="8" fillId="0" borderId="2" xfId="0" applyNumberFormat="1" applyFont="1" applyFill="1" applyBorder="1" applyAlignment="1" applyProtection="1">
      <alignment horizontal="center" vertical="center"/>
    </xf>
    <xf numFmtId="177" fontId="2" fillId="0" borderId="2" xfId="0" applyNumberFormat="1" applyFont="1" applyFill="1" applyBorder="1" applyAlignment="1" applyProtection="1">
      <alignment horizontal="center" vertical="center" wrapText="1"/>
    </xf>
    <xf numFmtId="49" fontId="9"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vertical="center" wrapText="1"/>
    </xf>
    <xf numFmtId="0" fontId="2" fillId="0" borderId="2"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177" fontId="9" fillId="0" borderId="2" xfId="0" applyNumberFormat="1" applyFont="1" applyFill="1" applyBorder="1" applyAlignment="1">
      <alignment horizontal="center" vertical="center"/>
    </xf>
    <xf numFmtId="0" fontId="9" fillId="0"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177" fontId="10" fillId="0" borderId="2" xfId="0" applyNumberFormat="1" applyFont="1" applyFill="1" applyBorder="1" applyAlignment="1" applyProtection="1">
      <alignment horizontal="center" vertical="center" wrapText="1"/>
    </xf>
    <xf numFmtId="177" fontId="10" fillId="0" borderId="2" xfId="0" applyNumberFormat="1" applyFont="1" applyFill="1" applyBorder="1" applyAlignment="1" applyProtection="1">
      <alignment horizontal="center" vertical="center"/>
    </xf>
    <xf numFmtId="177" fontId="10" fillId="0" borderId="2" xfId="0" applyNumberFormat="1" applyFont="1" applyFill="1" applyBorder="1" applyAlignment="1">
      <alignment horizontal="center" vertical="center" wrapText="1"/>
    </xf>
    <xf numFmtId="49" fontId="4" fillId="0" borderId="2" xfId="0" applyNumberFormat="1" applyFont="1" applyFill="1" applyBorder="1" applyAlignment="1" applyProtection="1">
      <alignment horizontal="center" vertical="center"/>
    </xf>
    <xf numFmtId="177" fontId="11" fillId="0" borderId="2" xfId="0" applyNumberFormat="1" applyFont="1" applyFill="1" applyBorder="1" applyAlignment="1" applyProtection="1">
      <alignment horizontal="center" vertical="center" wrapText="1"/>
    </xf>
    <xf numFmtId="177" fontId="11" fillId="0" borderId="2" xfId="0" applyNumberFormat="1" applyFont="1" applyFill="1" applyBorder="1" applyAlignment="1" applyProtection="1">
      <alignment horizontal="center" vertical="center"/>
    </xf>
    <xf numFmtId="177" fontId="4" fillId="0" borderId="2" xfId="0" applyNumberFormat="1" applyFont="1" applyFill="1" applyBorder="1" applyAlignment="1">
      <alignment horizontal="center" vertical="center" wrapText="1"/>
    </xf>
    <xf numFmtId="177" fontId="4" fillId="0" borderId="0" xfId="0" applyNumberFormat="1" applyFont="1" applyFill="1" applyBorder="1" applyAlignment="1" applyProtection="1">
      <alignment horizontal="left" vertical="center" wrapText="1"/>
    </xf>
    <xf numFmtId="179" fontId="7" fillId="0" borderId="2" xfId="0" applyNumberFormat="1" applyFont="1" applyFill="1" applyBorder="1" applyAlignment="1">
      <alignment horizontal="center" vertical="center" wrapText="1"/>
    </xf>
    <xf numFmtId="179" fontId="1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177" fontId="9" fillId="0" borderId="2" xfId="0" applyNumberFormat="1" applyFont="1" applyFill="1" applyBorder="1" applyAlignment="1">
      <alignment horizontal="left" vertical="center" wrapText="1"/>
    </xf>
    <xf numFmtId="0" fontId="2" fillId="3" borderId="2" xfId="0" applyFont="1" applyFill="1" applyBorder="1" applyAlignment="1">
      <alignment horizontal="left" vertical="center" wrapText="1"/>
    </xf>
    <xf numFmtId="177" fontId="10" fillId="0" borderId="2" xfId="0" applyNumberFormat="1" applyFont="1" applyFill="1" applyBorder="1" applyAlignment="1" applyProtection="1">
      <alignment vertical="center" wrapText="1"/>
    </xf>
    <xf numFmtId="177" fontId="10" fillId="0" borderId="2" xfId="0" applyNumberFormat="1" applyFont="1" applyFill="1" applyBorder="1" applyAlignment="1" applyProtection="1">
      <alignment horizontal="left" vertical="center" wrapText="1"/>
    </xf>
    <xf numFmtId="177" fontId="13" fillId="0" borderId="2" xfId="0" applyNumberFormat="1" applyFont="1" applyFill="1" applyBorder="1" applyAlignment="1" applyProtection="1">
      <alignment horizontal="left" vertical="center" wrapText="1"/>
    </xf>
    <xf numFmtId="177" fontId="14" fillId="0" borderId="2" xfId="0" applyNumberFormat="1" applyFont="1" applyFill="1" applyBorder="1" applyAlignment="1" applyProtection="1">
      <alignment horizontal="left"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justify" vertical="center" wrapText="1"/>
    </xf>
    <xf numFmtId="178" fontId="2" fillId="0" borderId="2" xfId="0" applyNumberFormat="1" applyFont="1" applyFill="1" applyBorder="1" applyAlignment="1">
      <alignment horizontal="left" vertical="center" wrapText="1"/>
    </xf>
    <xf numFmtId="177" fontId="8" fillId="0" borderId="2" xfId="0" applyNumberFormat="1" applyFont="1" applyFill="1" applyBorder="1" applyAlignment="1">
      <alignment horizontal="left" vertical="center" wrapText="1"/>
    </xf>
    <xf numFmtId="177" fontId="4" fillId="0" borderId="0" xfId="0" applyNumberFormat="1" applyFont="1" applyFill="1" applyBorder="1" applyAlignment="1" applyProtection="1">
      <alignment horizontal="center" vertical="center" wrapText="1"/>
    </xf>
    <xf numFmtId="177" fontId="15" fillId="0" borderId="2" xfId="0" applyNumberFormat="1" applyFont="1" applyFill="1" applyBorder="1" applyAlignment="1" applyProtection="1">
      <alignment horizontal="center" vertical="center" wrapText="1"/>
    </xf>
    <xf numFmtId="179" fontId="2" fillId="0" borderId="2" xfId="0" applyNumberFormat="1" applyFont="1" applyFill="1" applyBorder="1" applyAlignment="1" applyProtection="1">
      <alignment horizontal="center" vertical="center" wrapText="1"/>
    </xf>
    <xf numFmtId="178" fontId="2" fillId="0" borderId="2" xfId="0" applyNumberFormat="1" applyFont="1" applyFill="1" applyBorder="1" applyAlignment="1">
      <alignment horizontal="center" vertical="center" wrapText="1"/>
    </xf>
    <xf numFmtId="178" fontId="9" fillId="0" borderId="2" xfId="0" applyNumberFormat="1" applyFont="1" applyFill="1" applyBorder="1" applyAlignment="1">
      <alignment horizontal="center" vertical="center" wrapText="1"/>
    </xf>
    <xf numFmtId="178" fontId="2" fillId="3" borderId="2" xfId="0" applyNumberFormat="1" applyFont="1" applyFill="1" applyBorder="1" applyAlignment="1">
      <alignment horizontal="center" vertical="center" wrapText="1"/>
    </xf>
    <xf numFmtId="178" fontId="2" fillId="0" borderId="2" xfId="0" applyNumberFormat="1" applyFont="1" applyFill="1" applyBorder="1" applyAlignment="1">
      <alignment horizontal="center" vertical="center"/>
    </xf>
    <xf numFmtId="178" fontId="2" fillId="0" borderId="2" xfId="0" applyNumberFormat="1" applyFont="1" applyFill="1" applyBorder="1" applyAlignment="1" applyProtection="1">
      <alignment horizontal="center" vertical="center" wrapText="1"/>
    </xf>
    <xf numFmtId="178" fontId="4" fillId="0" borderId="2" xfId="0" applyNumberFormat="1" applyFont="1" applyFill="1" applyBorder="1" applyAlignment="1">
      <alignment horizontal="center" vertical="center" wrapText="1"/>
    </xf>
    <xf numFmtId="177" fontId="5" fillId="0" borderId="0" xfId="0" applyNumberFormat="1" applyFont="1" applyFill="1" applyBorder="1" applyAlignment="1">
      <alignment horizontal="center" vertical="center"/>
    </xf>
    <xf numFmtId="177" fontId="6" fillId="0" borderId="0" xfId="0" applyNumberFormat="1" applyFont="1" applyFill="1" applyBorder="1" applyAlignment="1">
      <alignment horizontal="center" vertical="center"/>
    </xf>
    <xf numFmtId="179"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2" fillId="3" borderId="2" xfId="0" applyFont="1" applyFill="1" applyBorder="1" applyAlignment="1">
      <alignment horizontal="justify" vertical="center" wrapText="1"/>
    </xf>
    <xf numFmtId="0" fontId="16" fillId="0" borderId="2" xfId="0" applyFont="1" applyFill="1" applyBorder="1" applyAlignment="1">
      <alignment horizontal="center" vertical="center" wrapText="1"/>
    </xf>
    <xf numFmtId="177" fontId="10" fillId="0" borderId="2" xfId="0" applyNumberFormat="1" applyFont="1" applyFill="1" applyBorder="1" applyAlignment="1">
      <alignment horizontal="justify" vertical="center" wrapText="1"/>
    </xf>
    <xf numFmtId="177" fontId="10" fillId="0" borderId="2" xfId="0" applyNumberFormat="1" applyFont="1" applyFill="1" applyBorder="1" applyAlignment="1">
      <alignment horizontal="center" vertical="center"/>
    </xf>
    <xf numFmtId="177" fontId="10" fillId="0" borderId="2" xfId="0" applyNumberFormat="1" applyFont="1" applyFill="1" applyBorder="1" applyAlignment="1">
      <alignment horizontal="left" vertical="center" wrapText="1"/>
    </xf>
    <xf numFmtId="177" fontId="4" fillId="0" borderId="2" xfId="0" applyNumberFormat="1" applyFont="1" applyFill="1" applyBorder="1" applyAlignment="1" applyProtection="1">
      <alignment horizontal="left" vertical="center" wrapText="1"/>
    </xf>
    <xf numFmtId="177" fontId="8" fillId="0" borderId="2" xfId="0" applyNumberFormat="1" applyFont="1" applyFill="1" applyBorder="1" applyAlignment="1">
      <alignment horizontal="center" vertical="center" wrapText="1"/>
    </xf>
    <xf numFmtId="0" fontId="2" fillId="0" borderId="2" xfId="0" applyFont="1" applyFill="1" applyBorder="1" applyAlignment="1">
      <alignment horizontal="justify" vertical="center" wrapText="1"/>
    </xf>
    <xf numFmtId="178" fontId="9" fillId="0" borderId="2" xfId="0" applyNumberFormat="1" applyFont="1" applyFill="1" applyBorder="1" applyAlignment="1">
      <alignment horizontal="center" vertical="center"/>
    </xf>
    <xf numFmtId="177" fontId="11" fillId="0" borderId="2" xfId="0" applyNumberFormat="1" applyFont="1" applyFill="1" applyBorder="1" applyAlignment="1">
      <alignment horizontal="center" vertical="center"/>
    </xf>
    <xf numFmtId="0" fontId="17" fillId="0" borderId="2" xfId="0" applyFont="1" applyFill="1" applyBorder="1" applyAlignment="1">
      <alignment horizontal="left" vertical="center" wrapText="1"/>
    </xf>
    <xf numFmtId="177" fontId="14" fillId="0" borderId="2" xfId="0" applyNumberFormat="1" applyFont="1" applyFill="1" applyBorder="1" applyAlignment="1">
      <alignment horizontal="left" vertical="center" wrapText="1"/>
    </xf>
    <xf numFmtId="177" fontId="4" fillId="0" borderId="2" xfId="0" applyNumberFormat="1" applyFont="1" applyFill="1" applyBorder="1" applyAlignment="1">
      <alignment horizontal="left" vertical="center" wrapText="1"/>
    </xf>
    <xf numFmtId="0" fontId="18" fillId="0" borderId="2" xfId="0" applyFont="1" applyFill="1" applyBorder="1" applyAlignment="1">
      <alignment horizontal="center" vertical="center" wrapText="1"/>
    </xf>
    <xf numFmtId="176" fontId="9" fillId="0" borderId="2" xfId="0" applyNumberFormat="1" applyFont="1" applyFill="1" applyBorder="1" applyAlignment="1">
      <alignment vertical="center"/>
    </xf>
    <xf numFmtId="0" fontId="18" fillId="3"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xf>
    <xf numFmtId="177" fontId="4"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19" fillId="0" borderId="2" xfId="0" applyNumberFormat="1" applyFont="1" applyFill="1" applyBorder="1" applyAlignment="1" applyProtection="1">
      <alignment horizontal="center" vertical="center"/>
    </xf>
    <xf numFmtId="177" fontId="20" fillId="0" borderId="2" xfId="0" applyNumberFormat="1" applyFont="1" applyFill="1" applyBorder="1" applyAlignment="1" applyProtection="1">
      <alignment horizontal="center" vertical="center" wrapText="1"/>
    </xf>
    <xf numFmtId="49" fontId="21" fillId="0" borderId="2" xfId="0" applyNumberFormat="1" applyFont="1" applyFill="1" applyBorder="1" applyAlignment="1" applyProtection="1">
      <alignment horizontal="left" vertical="center" wrapText="1"/>
    </xf>
    <xf numFmtId="177" fontId="21" fillId="0" borderId="2" xfId="0" applyNumberFormat="1" applyFont="1" applyFill="1" applyBorder="1" applyAlignment="1" applyProtection="1">
      <alignment horizontal="left" vertical="center" wrapText="1"/>
    </xf>
    <xf numFmtId="177" fontId="21" fillId="0" borderId="2" xfId="0" applyNumberFormat="1" applyFont="1" applyFill="1" applyBorder="1" applyAlignment="1" applyProtection="1">
      <alignment horizontal="center" vertical="center" wrapText="1"/>
    </xf>
    <xf numFmtId="178" fontId="9" fillId="0" borderId="2" xfId="0" applyNumberFormat="1" applyFont="1" applyFill="1" applyBorder="1" applyAlignment="1">
      <alignment horizontal="left" vertical="center" wrapText="1"/>
    </xf>
    <xf numFmtId="177" fontId="21" fillId="0" borderId="2" xfId="0" applyNumberFormat="1" applyFont="1" applyFill="1" applyBorder="1" applyAlignment="1">
      <alignment horizontal="left" vertical="center" wrapText="1"/>
    </xf>
    <xf numFmtId="177" fontId="2" fillId="0" borderId="2" xfId="0" applyNumberFormat="1" applyFont="1" applyFill="1" applyBorder="1" applyAlignment="1">
      <alignment horizontal="center" vertical="center"/>
    </xf>
    <xf numFmtId="177" fontId="17" fillId="0" borderId="2" xfId="0" applyNumberFormat="1" applyFont="1" applyFill="1" applyBorder="1" applyAlignment="1" applyProtection="1">
      <alignment horizontal="center" vertical="center" wrapText="1"/>
    </xf>
    <xf numFmtId="0" fontId="17" fillId="0" borderId="2" xfId="0" applyFont="1" applyFill="1" applyBorder="1" applyAlignment="1">
      <alignment horizontal="center" vertical="center" wrapText="1"/>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常规_Sheet1" xfId="4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8"/>
  <sheetViews>
    <sheetView tabSelected="1" view="pageBreakPreview" zoomScaleNormal="90" topLeftCell="D1" workbookViewId="0">
      <pane ySplit="6" topLeftCell="A44" activePane="bottomLeft" state="frozen"/>
      <selection/>
      <selection pane="bottomLeft" activeCell="G46" sqref="G46"/>
    </sheetView>
  </sheetViews>
  <sheetFormatPr defaultColWidth="9" defaultRowHeight="15.75"/>
  <cols>
    <col min="1" max="1" width="6.625" style="10" customWidth="1"/>
    <col min="2" max="2" width="12.625" style="6" customWidth="1"/>
    <col min="3" max="3" width="10.5" customWidth="1"/>
    <col min="4" max="4" width="10.875" style="11" customWidth="1"/>
    <col min="5" max="5" width="15.5" style="11" customWidth="1"/>
    <col min="6" max="6" width="21.25" customWidth="1"/>
    <col min="7" max="7" width="15.5" customWidth="1"/>
    <col min="8" max="8" width="48.625" customWidth="1"/>
    <col min="9" max="9" width="9.25" style="11" customWidth="1"/>
    <col min="10" max="10" width="10.375" style="11" customWidth="1"/>
    <col min="11" max="12" width="8.375" style="11" customWidth="1"/>
    <col min="13" max="13" width="9.25" style="11" customWidth="1"/>
    <col min="14" max="14" width="40.625" style="12" customWidth="1"/>
    <col min="15" max="15" width="34.625" style="12" customWidth="1"/>
    <col min="16" max="16" width="9.375" style="12" customWidth="1"/>
    <col min="17" max="17" width="5.875" style="12" customWidth="1"/>
    <col min="18" max="18" width="7.625" style="12" customWidth="1"/>
    <col min="19" max="19" width="12.875" style="12" customWidth="1"/>
    <col min="20" max="20" width="8.5" style="12" customWidth="1"/>
  </cols>
  <sheetData>
    <row r="1" ht="20" customHeight="1" spans="1:13">
      <c r="A1" s="13" t="s">
        <v>0</v>
      </c>
      <c r="B1" s="14"/>
      <c r="C1" s="15"/>
      <c r="D1" s="16"/>
      <c r="E1" s="16"/>
      <c r="F1" s="15"/>
      <c r="G1" s="15"/>
      <c r="H1" s="42"/>
      <c r="I1" s="56"/>
      <c r="J1" s="56"/>
      <c r="K1" s="56"/>
      <c r="L1" s="56"/>
      <c r="M1" s="16"/>
    </row>
    <row r="2" ht="61" customHeight="1" spans="1:20">
      <c r="A2" s="17" t="s">
        <v>1</v>
      </c>
      <c r="B2" s="18"/>
      <c r="C2" s="18"/>
      <c r="D2" s="18"/>
      <c r="E2" s="18"/>
      <c r="F2" s="18"/>
      <c r="G2" s="18"/>
      <c r="H2" s="18"/>
      <c r="I2" s="18"/>
      <c r="J2" s="18"/>
      <c r="K2" s="18"/>
      <c r="L2" s="18"/>
      <c r="M2" s="18"/>
      <c r="N2" s="65"/>
      <c r="O2" s="65"/>
      <c r="P2" s="65"/>
      <c r="Q2" s="65"/>
      <c r="R2" s="65"/>
      <c r="S2" s="65"/>
      <c r="T2" s="65"/>
    </row>
    <row r="3" ht="40" customHeight="1" spans="1:20">
      <c r="A3" s="19" t="s">
        <v>2</v>
      </c>
      <c r="B3" s="20"/>
      <c r="C3" s="20"/>
      <c r="D3" s="21"/>
      <c r="E3" s="21"/>
      <c r="F3" s="20"/>
      <c r="G3" s="20"/>
      <c r="H3" s="20"/>
      <c r="I3" s="21"/>
      <c r="J3" s="21"/>
      <c r="K3" s="21"/>
      <c r="L3" s="21"/>
      <c r="M3" s="21"/>
      <c r="N3" s="66"/>
      <c r="O3" s="66"/>
      <c r="P3" s="66"/>
      <c r="Q3" s="66"/>
      <c r="R3" s="66"/>
      <c r="S3" s="66"/>
      <c r="T3" s="66"/>
    </row>
    <row r="4" s="1" customFormat="1" ht="34" customHeight="1" spans="1:20">
      <c r="A4" s="22" t="s">
        <v>3</v>
      </c>
      <c r="B4" s="23" t="s">
        <v>4</v>
      </c>
      <c r="C4" s="23" t="s">
        <v>5</v>
      </c>
      <c r="D4" s="23" t="s">
        <v>6</v>
      </c>
      <c r="E4" s="23" t="s">
        <v>7</v>
      </c>
      <c r="F4" s="23" t="s">
        <v>8</v>
      </c>
      <c r="G4" s="23" t="s">
        <v>9</v>
      </c>
      <c r="H4" s="43" t="s">
        <v>10</v>
      </c>
      <c r="I4" s="23" t="s">
        <v>11</v>
      </c>
      <c r="J4" s="23"/>
      <c r="K4" s="23"/>
      <c r="L4" s="23"/>
      <c r="M4" s="23"/>
      <c r="N4" s="44" t="s">
        <v>12</v>
      </c>
      <c r="O4" s="44" t="s">
        <v>13</v>
      </c>
      <c r="P4" s="44" t="s">
        <v>14</v>
      </c>
      <c r="Q4" s="44" t="s">
        <v>15</v>
      </c>
      <c r="R4" s="44" t="s">
        <v>16</v>
      </c>
      <c r="S4" s="44" t="s">
        <v>17</v>
      </c>
      <c r="T4" s="44" t="s">
        <v>18</v>
      </c>
    </row>
    <row r="5" s="1" customFormat="1" ht="50" customHeight="1" spans="1:20">
      <c r="A5" s="24"/>
      <c r="B5" s="25"/>
      <c r="C5" s="25"/>
      <c r="D5" s="25"/>
      <c r="E5" s="25"/>
      <c r="F5" s="25"/>
      <c r="G5" s="25"/>
      <c r="H5" s="44"/>
      <c r="I5" s="57" t="s">
        <v>19</v>
      </c>
      <c r="J5" s="57" t="s">
        <v>20</v>
      </c>
      <c r="K5" s="57" t="s">
        <v>21</v>
      </c>
      <c r="L5" s="57" t="s">
        <v>22</v>
      </c>
      <c r="M5" s="57" t="s">
        <v>23</v>
      </c>
      <c r="N5" s="44"/>
      <c r="O5" s="44"/>
      <c r="P5" s="44"/>
      <c r="Q5" s="44"/>
      <c r="R5" s="44"/>
      <c r="S5" s="44"/>
      <c r="T5" s="44"/>
    </row>
    <row r="6" ht="62.25" customHeight="1" spans="1:20">
      <c r="A6" s="22" t="s">
        <v>24</v>
      </c>
      <c r="B6" s="26" t="s">
        <v>25</v>
      </c>
      <c r="C6" s="26" t="s">
        <v>26</v>
      </c>
      <c r="D6" s="26" t="s">
        <v>26</v>
      </c>
      <c r="E6" s="26" t="s">
        <v>26</v>
      </c>
      <c r="F6" s="26" t="s">
        <v>26</v>
      </c>
      <c r="G6" s="26" t="s">
        <v>26</v>
      </c>
      <c r="H6" s="26" t="s">
        <v>26</v>
      </c>
      <c r="I6" s="58">
        <f>SUM(J6:M6)</f>
        <v>35156.6</v>
      </c>
      <c r="J6" s="58">
        <f>J7+J42+J45+J84+J85</f>
        <v>21853.1</v>
      </c>
      <c r="K6" s="58">
        <f>K7+K42+K45+K84+K85</f>
        <v>4960</v>
      </c>
      <c r="L6" s="58">
        <f>L7+L42+L45+L84+L85</f>
        <v>1300</v>
      </c>
      <c r="M6" s="58">
        <f>M7+M42+M45+M84+M85</f>
        <v>7043.5</v>
      </c>
      <c r="N6" s="67"/>
      <c r="O6" s="67"/>
      <c r="P6" s="67"/>
      <c r="Q6" s="67"/>
      <c r="R6" s="67"/>
      <c r="S6" s="67"/>
      <c r="T6" s="67"/>
    </row>
    <row r="7" ht="40" customHeight="1" spans="1:20">
      <c r="A7" s="27"/>
      <c r="B7" s="28" t="s">
        <v>27</v>
      </c>
      <c r="C7" s="28"/>
      <c r="D7" s="29"/>
      <c r="E7" s="29"/>
      <c r="F7" s="28"/>
      <c r="G7" s="28"/>
      <c r="H7" s="28"/>
      <c r="I7" s="58">
        <f t="shared" ref="I7:I38" si="0">SUM(J7:M7)</f>
        <v>22273.5</v>
      </c>
      <c r="J7" s="29">
        <f>J8+J9+J14+J15+J16+J17+J18+J19+J20+J21+J22+J23+J24+J28+J40+J41</f>
        <v>13153</v>
      </c>
      <c r="K7" s="29">
        <f>K8+K9+K14+K15+K16+K17+K18+K19+K20+K21+K22+K23+K24+K28+K40+K41</f>
        <v>4960</v>
      </c>
      <c r="L7" s="29">
        <f>L8+L9+L14+L15+L16+L17+L18+L19+L20+L21+L22+L23+L24+L28+L40+L41</f>
        <v>1300</v>
      </c>
      <c r="M7" s="29">
        <f>M8+M9+M14+M15+M16+M17+M18+M19+M20+M21+M22+M23+M24+M28+M40+M41</f>
        <v>2860.5</v>
      </c>
      <c r="N7" s="68"/>
      <c r="O7" s="68"/>
      <c r="P7" s="68"/>
      <c r="Q7" s="68"/>
      <c r="R7" s="68"/>
      <c r="S7" s="68"/>
      <c r="T7" s="68"/>
    </row>
    <row r="8" s="2" customFormat="1" ht="80" customHeight="1" spans="1:20">
      <c r="A8" s="27">
        <v>1</v>
      </c>
      <c r="B8" s="30" t="s">
        <v>28</v>
      </c>
      <c r="C8" s="30" t="s">
        <v>29</v>
      </c>
      <c r="D8" s="30" t="s">
        <v>30</v>
      </c>
      <c r="E8" s="30" t="s">
        <v>31</v>
      </c>
      <c r="F8" s="30" t="s">
        <v>32</v>
      </c>
      <c r="G8" s="30" t="s">
        <v>32</v>
      </c>
      <c r="H8" s="45" t="s">
        <v>33</v>
      </c>
      <c r="I8" s="58">
        <f t="shared" si="0"/>
        <v>803</v>
      </c>
      <c r="J8" s="59">
        <v>803</v>
      </c>
      <c r="K8" s="59"/>
      <c r="L8" s="59"/>
      <c r="M8" s="59"/>
      <c r="N8" s="30" t="s">
        <v>34</v>
      </c>
      <c r="O8" s="30" t="s">
        <v>35</v>
      </c>
      <c r="P8" s="30" t="s">
        <v>36</v>
      </c>
      <c r="Q8" s="30" t="s">
        <v>37</v>
      </c>
      <c r="R8" s="30">
        <v>18509</v>
      </c>
      <c r="S8" s="30">
        <v>18509</v>
      </c>
      <c r="T8" s="82"/>
    </row>
    <row r="9" ht="48" customHeight="1" spans="1:20">
      <c r="A9" s="27" t="s">
        <v>38</v>
      </c>
      <c r="B9" s="31" t="s">
        <v>39</v>
      </c>
      <c r="C9" s="31"/>
      <c r="D9" s="32"/>
      <c r="E9" s="31"/>
      <c r="F9" s="31"/>
      <c r="G9" s="31"/>
      <c r="H9" s="46"/>
      <c r="I9" s="58">
        <f t="shared" si="0"/>
        <v>2750</v>
      </c>
      <c r="J9" s="60">
        <f>SUM(J10:J13)</f>
        <v>1850</v>
      </c>
      <c r="K9" s="60"/>
      <c r="L9" s="60">
        <f>SUM(L10:L13)</f>
        <v>200</v>
      </c>
      <c r="M9" s="60">
        <f>SUM(M10:M13)</f>
        <v>700</v>
      </c>
      <c r="N9" s="46"/>
      <c r="O9" s="46"/>
      <c r="P9" s="32"/>
      <c r="Q9" s="32"/>
      <c r="R9" s="83"/>
      <c r="S9" s="83"/>
      <c r="T9" s="30"/>
    </row>
    <row r="10" ht="105" customHeight="1" spans="1:20">
      <c r="A10" s="33">
        <v>2.1</v>
      </c>
      <c r="B10" s="30" t="s">
        <v>40</v>
      </c>
      <c r="C10" s="30" t="s">
        <v>41</v>
      </c>
      <c r="D10" s="30" t="s">
        <v>42</v>
      </c>
      <c r="E10" s="30" t="s">
        <v>43</v>
      </c>
      <c r="F10" s="30" t="s">
        <v>44</v>
      </c>
      <c r="G10" s="30" t="s">
        <v>32</v>
      </c>
      <c r="H10" s="45" t="s">
        <v>45</v>
      </c>
      <c r="I10" s="58">
        <f t="shared" si="0"/>
        <v>400</v>
      </c>
      <c r="J10" s="59">
        <v>400</v>
      </c>
      <c r="K10" s="59"/>
      <c r="L10" s="59"/>
      <c r="M10" s="59"/>
      <c r="N10" s="45" t="s">
        <v>46</v>
      </c>
      <c r="O10" s="45" t="s">
        <v>47</v>
      </c>
      <c r="P10" s="30" t="s">
        <v>36</v>
      </c>
      <c r="Q10" s="30" t="s">
        <v>36</v>
      </c>
      <c r="R10" s="30">
        <v>23072</v>
      </c>
      <c r="S10" s="30">
        <v>1727</v>
      </c>
      <c r="T10" s="82"/>
    </row>
    <row r="11" ht="81" customHeight="1" spans="1:20">
      <c r="A11" s="33">
        <v>2.2</v>
      </c>
      <c r="B11" s="30" t="s">
        <v>48</v>
      </c>
      <c r="C11" s="30" t="s">
        <v>49</v>
      </c>
      <c r="D11" s="30" t="s">
        <v>42</v>
      </c>
      <c r="E11" s="30" t="s">
        <v>50</v>
      </c>
      <c r="F11" s="30" t="s">
        <v>51</v>
      </c>
      <c r="G11" s="30" t="s">
        <v>32</v>
      </c>
      <c r="H11" s="45" t="s">
        <v>52</v>
      </c>
      <c r="I11" s="58">
        <f t="shared" si="0"/>
        <v>950</v>
      </c>
      <c r="J11" s="59">
        <v>950</v>
      </c>
      <c r="K11" s="59"/>
      <c r="L11" s="59"/>
      <c r="M11" s="59"/>
      <c r="N11" s="30" t="s">
        <v>53</v>
      </c>
      <c r="O11" s="45" t="s">
        <v>54</v>
      </c>
      <c r="P11" s="30" t="s">
        <v>36</v>
      </c>
      <c r="Q11" s="30" t="s">
        <v>36</v>
      </c>
      <c r="R11" s="30">
        <v>600</v>
      </c>
      <c r="S11" s="30">
        <v>60</v>
      </c>
      <c r="T11" s="82"/>
    </row>
    <row r="12" ht="102" customHeight="1" spans="1:20">
      <c r="A12" s="27" t="s">
        <v>55</v>
      </c>
      <c r="B12" s="30" t="s">
        <v>56</v>
      </c>
      <c r="C12" s="30" t="s">
        <v>57</v>
      </c>
      <c r="D12" s="30" t="s">
        <v>42</v>
      </c>
      <c r="E12" s="30" t="s">
        <v>58</v>
      </c>
      <c r="F12" s="30" t="s">
        <v>59</v>
      </c>
      <c r="G12" s="30" t="s">
        <v>32</v>
      </c>
      <c r="H12" s="45" t="s">
        <v>60</v>
      </c>
      <c r="I12" s="58">
        <f t="shared" si="0"/>
        <v>900</v>
      </c>
      <c r="J12" s="59">
        <v>400</v>
      </c>
      <c r="K12" s="59"/>
      <c r="L12" s="59">
        <v>200</v>
      </c>
      <c r="M12" s="59">
        <v>300</v>
      </c>
      <c r="N12" s="30" t="s">
        <v>61</v>
      </c>
      <c r="O12" s="45" t="s">
        <v>62</v>
      </c>
      <c r="P12" s="30" t="s">
        <v>36</v>
      </c>
      <c r="Q12" s="30" t="s">
        <v>63</v>
      </c>
      <c r="R12" s="30">
        <v>27706</v>
      </c>
      <c r="S12" s="30">
        <v>4083</v>
      </c>
      <c r="T12" s="82"/>
    </row>
    <row r="13" ht="102" spans="1:20">
      <c r="A13" s="33">
        <v>2.4</v>
      </c>
      <c r="B13" s="30" t="s">
        <v>64</v>
      </c>
      <c r="C13" s="34" t="s">
        <v>65</v>
      </c>
      <c r="D13" s="34" t="s">
        <v>30</v>
      </c>
      <c r="E13" s="34" t="s">
        <v>66</v>
      </c>
      <c r="F13" s="34" t="s">
        <v>67</v>
      </c>
      <c r="G13" s="30" t="s">
        <v>32</v>
      </c>
      <c r="H13" s="47" t="s">
        <v>68</v>
      </c>
      <c r="I13" s="58">
        <f t="shared" si="0"/>
        <v>500</v>
      </c>
      <c r="J13" s="61">
        <v>100</v>
      </c>
      <c r="K13" s="61"/>
      <c r="L13" s="61"/>
      <c r="M13" s="61">
        <v>400</v>
      </c>
      <c r="N13" s="69" t="s">
        <v>69</v>
      </c>
      <c r="O13" s="69" t="s">
        <v>70</v>
      </c>
      <c r="P13" s="34" t="s">
        <v>36</v>
      </c>
      <c r="Q13" s="34" t="s">
        <v>36</v>
      </c>
      <c r="R13" s="34">
        <v>4742</v>
      </c>
      <c r="S13" s="34">
        <v>404</v>
      </c>
      <c r="T13" s="84"/>
    </row>
    <row r="14" ht="85" customHeight="1" spans="1:20">
      <c r="A14" s="27" t="s">
        <v>71</v>
      </c>
      <c r="B14" s="30" t="s">
        <v>72</v>
      </c>
      <c r="C14" s="30" t="s">
        <v>49</v>
      </c>
      <c r="D14" s="30" t="s">
        <v>42</v>
      </c>
      <c r="E14" s="30" t="s">
        <v>50</v>
      </c>
      <c r="F14" s="30" t="s">
        <v>51</v>
      </c>
      <c r="G14" s="30" t="s">
        <v>32</v>
      </c>
      <c r="H14" s="45" t="s">
        <v>73</v>
      </c>
      <c r="I14" s="58">
        <f t="shared" si="0"/>
        <v>650</v>
      </c>
      <c r="J14" s="59">
        <v>150</v>
      </c>
      <c r="K14" s="59"/>
      <c r="L14" s="59">
        <v>500</v>
      </c>
      <c r="M14" s="59"/>
      <c r="N14" s="30" t="s">
        <v>74</v>
      </c>
      <c r="O14" s="45" t="s">
        <v>75</v>
      </c>
      <c r="P14" s="30" t="s">
        <v>36</v>
      </c>
      <c r="Q14" s="30" t="s">
        <v>36</v>
      </c>
      <c r="R14" s="30">
        <v>3000</v>
      </c>
      <c r="S14" s="30">
        <v>100</v>
      </c>
      <c r="T14" s="30"/>
    </row>
    <row r="15" ht="84" customHeight="1" spans="1:20">
      <c r="A15" s="33">
        <v>4</v>
      </c>
      <c r="B15" s="30" t="s">
        <v>76</v>
      </c>
      <c r="C15" s="30" t="s">
        <v>49</v>
      </c>
      <c r="D15" s="30" t="s">
        <v>42</v>
      </c>
      <c r="E15" s="30" t="s">
        <v>50</v>
      </c>
      <c r="F15" s="30" t="s">
        <v>51</v>
      </c>
      <c r="G15" s="30" t="s">
        <v>32</v>
      </c>
      <c r="H15" s="45" t="s">
        <v>77</v>
      </c>
      <c r="I15" s="58">
        <f t="shared" si="0"/>
        <v>1200</v>
      </c>
      <c r="J15" s="59">
        <v>1200</v>
      </c>
      <c r="K15" s="59"/>
      <c r="L15" s="59"/>
      <c r="M15" s="59"/>
      <c r="N15" s="30" t="s">
        <v>78</v>
      </c>
      <c r="O15" s="45" t="s">
        <v>79</v>
      </c>
      <c r="P15" s="30" t="s">
        <v>36</v>
      </c>
      <c r="Q15" s="30" t="s">
        <v>36</v>
      </c>
      <c r="R15" s="30">
        <v>3500</v>
      </c>
      <c r="S15" s="30">
        <v>164</v>
      </c>
      <c r="T15" s="30"/>
    </row>
    <row r="16" ht="76.5" spans="1:20">
      <c r="A16" s="33">
        <v>5</v>
      </c>
      <c r="B16" s="30" t="s">
        <v>80</v>
      </c>
      <c r="C16" s="30" t="s">
        <v>49</v>
      </c>
      <c r="D16" s="30" t="s">
        <v>42</v>
      </c>
      <c r="E16" s="30" t="s">
        <v>50</v>
      </c>
      <c r="F16" s="30" t="s">
        <v>51</v>
      </c>
      <c r="G16" s="30" t="s">
        <v>32</v>
      </c>
      <c r="H16" s="45" t="s">
        <v>81</v>
      </c>
      <c r="I16" s="58">
        <f t="shared" si="0"/>
        <v>200</v>
      </c>
      <c r="J16" s="59">
        <v>200</v>
      </c>
      <c r="K16" s="59"/>
      <c r="L16" s="59"/>
      <c r="M16" s="59"/>
      <c r="N16" s="30" t="s">
        <v>82</v>
      </c>
      <c r="O16" s="45" t="s">
        <v>83</v>
      </c>
      <c r="P16" s="30" t="s">
        <v>36</v>
      </c>
      <c r="Q16" s="30" t="s">
        <v>36</v>
      </c>
      <c r="R16" s="30">
        <v>3000</v>
      </c>
      <c r="S16" s="30">
        <v>60</v>
      </c>
      <c r="T16" s="30"/>
    </row>
    <row r="17" ht="123" customHeight="1" spans="1:20">
      <c r="A17" s="33">
        <v>6</v>
      </c>
      <c r="B17" s="30" t="s">
        <v>84</v>
      </c>
      <c r="C17" s="30" t="s">
        <v>85</v>
      </c>
      <c r="D17" s="30" t="s">
        <v>42</v>
      </c>
      <c r="E17" s="30" t="s">
        <v>86</v>
      </c>
      <c r="F17" s="30" t="s">
        <v>59</v>
      </c>
      <c r="G17" s="30" t="s">
        <v>87</v>
      </c>
      <c r="H17" s="45" t="s">
        <v>88</v>
      </c>
      <c r="I17" s="58">
        <f t="shared" si="0"/>
        <v>1629</v>
      </c>
      <c r="J17" s="59">
        <v>1500</v>
      </c>
      <c r="K17" s="59"/>
      <c r="L17" s="59"/>
      <c r="M17" s="59">
        <v>129</v>
      </c>
      <c r="N17" s="30" t="s">
        <v>89</v>
      </c>
      <c r="O17" s="45" t="s">
        <v>90</v>
      </c>
      <c r="P17" s="30" t="s">
        <v>36</v>
      </c>
      <c r="Q17" s="30" t="s">
        <v>63</v>
      </c>
      <c r="R17" s="30">
        <v>2125</v>
      </c>
      <c r="S17" s="30">
        <v>310</v>
      </c>
      <c r="T17" s="30"/>
    </row>
    <row r="18" ht="156" customHeight="1" spans="1:20">
      <c r="A18" s="33">
        <v>7</v>
      </c>
      <c r="B18" s="30" t="s">
        <v>84</v>
      </c>
      <c r="C18" s="30" t="s">
        <v>85</v>
      </c>
      <c r="D18" s="30" t="s">
        <v>42</v>
      </c>
      <c r="E18" s="30" t="s">
        <v>86</v>
      </c>
      <c r="F18" s="30" t="s">
        <v>59</v>
      </c>
      <c r="G18" s="30" t="s">
        <v>87</v>
      </c>
      <c r="H18" s="45" t="s">
        <v>91</v>
      </c>
      <c r="I18" s="58">
        <f t="shared" si="0"/>
        <v>1700</v>
      </c>
      <c r="J18" s="59"/>
      <c r="K18" s="59">
        <v>1500</v>
      </c>
      <c r="L18" s="59"/>
      <c r="M18" s="59">
        <v>200</v>
      </c>
      <c r="N18" s="30" t="s">
        <v>89</v>
      </c>
      <c r="O18" s="30" t="s">
        <v>90</v>
      </c>
      <c r="P18" s="30" t="s">
        <v>36</v>
      </c>
      <c r="Q18" s="30" t="s">
        <v>63</v>
      </c>
      <c r="R18" s="30">
        <v>2125</v>
      </c>
      <c r="S18" s="30">
        <v>310</v>
      </c>
      <c r="T18" s="30"/>
    </row>
    <row r="19" ht="242" customHeight="1" spans="1:20">
      <c r="A19" s="33">
        <v>8</v>
      </c>
      <c r="B19" s="35" t="s">
        <v>92</v>
      </c>
      <c r="C19" s="35" t="s">
        <v>93</v>
      </c>
      <c r="D19" s="36" t="s">
        <v>30</v>
      </c>
      <c r="E19" s="48" t="s">
        <v>94</v>
      </c>
      <c r="F19" s="35" t="s">
        <v>67</v>
      </c>
      <c r="G19" s="30" t="s">
        <v>95</v>
      </c>
      <c r="H19" s="49" t="s">
        <v>96</v>
      </c>
      <c r="I19" s="58">
        <f t="shared" si="0"/>
        <v>1500</v>
      </c>
      <c r="J19" s="59">
        <v>1000</v>
      </c>
      <c r="K19" s="59"/>
      <c r="L19" s="59"/>
      <c r="M19" s="59">
        <v>500</v>
      </c>
      <c r="N19" s="70" t="s">
        <v>97</v>
      </c>
      <c r="O19" s="71" t="s">
        <v>98</v>
      </c>
      <c r="P19" s="72" t="s">
        <v>36</v>
      </c>
      <c r="Q19" s="72" t="s">
        <v>36</v>
      </c>
      <c r="R19" s="85">
        <v>2871</v>
      </c>
      <c r="S19" s="85">
        <v>269</v>
      </c>
      <c r="T19" s="72"/>
    </row>
    <row r="20" customFormat="1" ht="110" customHeight="1" spans="1:20">
      <c r="A20" s="33">
        <v>9</v>
      </c>
      <c r="B20" s="37" t="s">
        <v>99</v>
      </c>
      <c r="C20" s="37" t="s">
        <v>100</v>
      </c>
      <c r="D20" s="37" t="s">
        <v>30</v>
      </c>
      <c r="E20" s="37" t="s">
        <v>101</v>
      </c>
      <c r="F20" s="37" t="s">
        <v>102</v>
      </c>
      <c r="G20" s="37" t="s">
        <v>103</v>
      </c>
      <c r="H20" s="50" t="s">
        <v>104</v>
      </c>
      <c r="I20" s="58">
        <f t="shared" si="0"/>
        <v>550</v>
      </c>
      <c r="J20" s="59">
        <v>350</v>
      </c>
      <c r="K20" s="59"/>
      <c r="L20" s="59"/>
      <c r="M20" s="30">
        <v>200</v>
      </c>
      <c r="N20" s="73" t="s">
        <v>105</v>
      </c>
      <c r="O20" s="73" t="s">
        <v>106</v>
      </c>
      <c r="P20" s="37" t="s">
        <v>36</v>
      </c>
      <c r="Q20" s="37" t="s">
        <v>36</v>
      </c>
      <c r="R20" s="30">
        <v>24756</v>
      </c>
      <c r="S20" s="30">
        <v>11825</v>
      </c>
      <c r="T20" s="86"/>
    </row>
    <row r="21" customFormat="1" ht="114" customHeight="1" spans="1:20">
      <c r="A21" s="27" t="s">
        <v>107</v>
      </c>
      <c r="B21" s="37" t="s">
        <v>108</v>
      </c>
      <c r="C21" s="37" t="s">
        <v>100</v>
      </c>
      <c r="D21" s="37" t="s">
        <v>30</v>
      </c>
      <c r="E21" s="37" t="s">
        <v>109</v>
      </c>
      <c r="F21" s="37" t="s">
        <v>102</v>
      </c>
      <c r="G21" s="37" t="s">
        <v>103</v>
      </c>
      <c r="H21" s="51" t="s">
        <v>110</v>
      </c>
      <c r="I21" s="58">
        <f t="shared" si="0"/>
        <v>350</v>
      </c>
      <c r="J21" s="59"/>
      <c r="K21" s="59">
        <v>350</v>
      </c>
      <c r="L21" s="59"/>
      <c r="M21" s="30"/>
      <c r="N21" s="37" t="s">
        <v>111</v>
      </c>
      <c r="O21" s="74" t="s">
        <v>112</v>
      </c>
      <c r="P21" s="37" t="s">
        <v>36</v>
      </c>
      <c r="Q21" s="37" t="s">
        <v>36</v>
      </c>
      <c r="R21" s="87">
        <v>24756</v>
      </c>
      <c r="S21" s="87">
        <v>11825</v>
      </c>
      <c r="T21" s="86"/>
    </row>
    <row r="22" s="3" customFormat="1" ht="65" customHeight="1" spans="1:20">
      <c r="A22" s="33">
        <v>11</v>
      </c>
      <c r="B22" s="30" t="s">
        <v>113</v>
      </c>
      <c r="C22" s="30" t="s">
        <v>114</v>
      </c>
      <c r="D22" s="30" t="s">
        <v>30</v>
      </c>
      <c r="E22" s="30" t="s">
        <v>115</v>
      </c>
      <c r="F22" s="30" t="s">
        <v>116</v>
      </c>
      <c r="G22" s="30" t="s">
        <v>116</v>
      </c>
      <c r="H22" s="45" t="s">
        <v>117</v>
      </c>
      <c r="I22" s="58">
        <f t="shared" si="0"/>
        <v>439.5</v>
      </c>
      <c r="J22" s="59">
        <v>180</v>
      </c>
      <c r="K22" s="59"/>
      <c r="L22" s="59">
        <v>200</v>
      </c>
      <c r="M22" s="59">
        <v>59.5</v>
      </c>
      <c r="N22" s="30" t="s">
        <v>118</v>
      </c>
      <c r="O22" s="45" t="s">
        <v>119</v>
      </c>
      <c r="P22" s="30" t="s">
        <v>36</v>
      </c>
      <c r="Q22" s="30" t="s">
        <v>36</v>
      </c>
      <c r="R22" s="30">
        <v>2000</v>
      </c>
      <c r="S22" s="30">
        <v>100</v>
      </c>
      <c r="T22" s="30"/>
    </row>
    <row r="23" customFormat="1" ht="130" customHeight="1" spans="1:20">
      <c r="A23" s="27" t="s">
        <v>120</v>
      </c>
      <c r="B23" s="30" t="s">
        <v>121</v>
      </c>
      <c r="C23" s="30" t="s">
        <v>122</v>
      </c>
      <c r="D23" s="30" t="s">
        <v>30</v>
      </c>
      <c r="E23" s="30" t="s">
        <v>123</v>
      </c>
      <c r="F23" s="30" t="s">
        <v>44</v>
      </c>
      <c r="G23" s="30" t="s">
        <v>124</v>
      </c>
      <c r="H23" s="45" t="s">
        <v>125</v>
      </c>
      <c r="I23" s="58">
        <f t="shared" si="0"/>
        <v>500</v>
      </c>
      <c r="J23" s="59">
        <v>500</v>
      </c>
      <c r="K23" s="59"/>
      <c r="L23" s="59"/>
      <c r="M23" s="59"/>
      <c r="N23" s="30" t="s">
        <v>126</v>
      </c>
      <c r="O23" s="45" t="s">
        <v>127</v>
      </c>
      <c r="P23" s="30" t="s">
        <v>36</v>
      </c>
      <c r="Q23" s="30" t="s">
        <v>36</v>
      </c>
      <c r="R23" s="30">
        <v>4051</v>
      </c>
      <c r="S23" s="30">
        <v>212</v>
      </c>
      <c r="T23" s="30"/>
    </row>
    <row r="24" s="4" customFormat="1" ht="60" customHeight="1" spans="1:20">
      <c r="A24" s="27" t="s">
        <v>128</v>
      </c>
      <c r="B24" s="30" t="s">
        <v>129</v>
      </c>
      <c r="C24" s="30"/>
      <c r="D24" s="30" t="s">
        <v>30</v>
      </c>
      <c r="E24" s="30" t="s">
        <v>130</v>
      </c>
      <c r="F24" s="30" t="s">
        <v>131</v>
      </c>
      <c r="G24" s="30" t="s">
        <v>132</v>
      </c>
      <c r="H24" s="45" t="s">
        <v>133</v>
      </c>
      <c r="I24" s="58">
        <f t="shared" si="0"/>
        <v>1120</v>
      </c>
      <c r="J24" s="62">
        <f>SUM(J25:J27)</f>
        <v>1120</v>
      </c>
      <c r="K24" s="62"/>
      <c r="L24" s="62"/>
      <c r="M24" s="62">
        <f>SUM(M25:M27)</f>
        <v>0</v>
      </c>
      <c r="N24" s="30"/>
      <c r="O24" s="45"/>
      <c r="P24" s="30"/>
      <c r="Q24" s="30"/>
      <c r="R24" s="30">
        <f>SUM(R25:R27)</f>
        <v>11330</v>
      </c>
      <c r="S24" s="30">
        <f>SUM(S25:S27)</f>
        <v>2430</v>
      </c>
      <c r="T24" s="30"/>
    </row>
    <row r="25" s="5" customFormat="1" ht="140" customHeight="1" spans="1:20">
      <c r="A25" s="33">
        <v>13.1</v>
      </c>
      <c r="B25" s="30" t="s">
        <v>134</v>
      </c>
      <c r="C25" s="30" t="s">
        <v>41</v>
      </c>
      <c r="D25" s="30" t="s">
        <v>30</v>
      </c>
      <c r="E25" s="30" t="s">
        <v>135</v>
      </c>
      <c r="F25" s="30" t="s">
        <v>44</v>
      </c>
      <c r="G25" s="30" t="s">
        <v>132</v>
      </c>
      <c r="H25" s="45" t="s">
        <v>136</v>
      </c>
      <c r="I25" s="58">
        <f t="shared" si="0"/>
        <v>420</v>
      </c>
      <c r="J25" s="59">
        <v>420</v>
      </c>
      <c r="K25" s="59"/>
      <c r="L25" s="59"/>
      <c r="M25" s="59"/>
      <c r="N25" s="45" t="s">
        <v>137</v>
      </c>
      <c r="O25" s="45" t="s">
        <v>138</v>
      </c>
      <c r="P25" s="30" t="s">
        <v>36</v>
      </c>
      <c r="Q25" s="30" t="s">
        <v>36</v>
      </c>
      <c r="R25" s="30">
        <v>1080</v>
      </c>
      <c r="S25" s="30">
        <v>410</v>
      </c>
      <c r="T25" s="30"/>
    </row>
    <row r="26" s="5" customFormat="1" ht="102" spans="1:20">
      <c r="A26" s="33">
        <v>13.2</v>
      </c>
      <c r="B26" s="30" t="s">
        <v>139</v>
      </c>
      <c r="C26" s="30" t="s">
        <v>41</v>
      </c>
      <c r="D26" s="30" t="s">
        <v>30</v>
      </c>
      <c r="E26" s="30" t="s">
        <v>140</v>
      </c>
      <c r="F26" s="30" t="s">
        <v>51</v>
      </c>
      <c r="G26" s="30" t="s">
        <v>132</v>
      </c>
      <c r="H26" s="52" t="s">
        <v>141</v>
      </c>
      <c r="I26" s="58">
        <f t="shared" si="0"/>
        <v>280</v>
      </c>
      <c r="J26" s="59">
        <v>280</v>
      </c>
      <c r="K26" s="59"/>
      <c r="L26" s="59"/>
      <c r="M26" s="59"/>
      <c r="N26" s="45" t="s">
        <v>142</v>
      </c>
      <c r="O26" s="45" t="s">
        <v>143</v>
      </c>
      <c r="P26" s="30" t="s">
        <v>36</v>
      </c>
      <c r="Q26" s="30" t="s">
        <v>36</v>
      </c>
      <c r="R26" s="30">
        <v>3160</v>
      </c>
      <c r="S26" s="30">
        <v>370</v>
      </c>
      <c r="T26" s="30"/>
    </row>
    <row r="27" s="5" customFormat="1" ht="120" customHeight="1" spans="1:20">
      <c r="A27" s="27" t="s">
        <v>144</v>
      </c>
      <c r="B27" s="30" t="s">
        <v>145</v>
      </c>
      <c r="C27" s="30" t="s">
        <v>41</v>
      </c>
      <c r="D27" s="30" t="s">
        <v>30</v>
      </c>
      <c r="E27" s="30" t="s">
        <v>146</v>
      </c>
      <c r="F27" s="30" t="s">
        <v>102</v>
      </c>
      <c r="G27" s="30" t="s">
        <v>132</v>
      </c>
      <c r="H27" s="53" t="s">
        <v>147</v>
      </c>
      <c r="I27" s="58">
        <f t="shared" si="0"/>
        <v>420</v>
      </c>
      <c r="J27" s="59">
        <v>420</v>
      </c>
      <c r="K27" s="59"/>
      <c r="L27" s="59"/>
      <c r="M27" s="59"/>
      <c r="N27" s="45" t="s">
        <v>148</v>
      </c>
      <c r="O27" s="45" t="s">
        <v>149</v>
      </c>
      <c r="P27" s="30" t="s">
        <v>36</v>
      </c>
      <c r="Q27" s="30" t="s">
        <v>36</v>
      </c>
      <c r="R27" s="30">
        <v>7090</v>
      </c>
      <c r="S27" s="30">
        <v>1650</v>
      </c>
      <c r="T27" s="30"/>
    </row>
    <row r="28" s="5" customFormat="1" ht="89.25" spans="1:20">
      <c r="A28" s="27" t="s">
        <v>150</v>
      </c>
      <c r="B28" s="30" t="s">
        <v>151</v>
      </c>
      <c r="C28" s="30"/>
      <c r="D28" s="30" t="s">
        <v>30</v>
      </c>
      <c r="E28" s="30" t="s">
        <v>152</v>
      </c>
      <c r="F28" s="30" t="s">
        <v>153</v>
      </c>
      <c r="G28" s="30" t="s">
        <v>154</v>
      </c>
      <c r="H28" s="45" t="s">
        <v>155</v>
      </c>
      <c r="I28" s="58">
        <f t="shared" si="0"/>
        <v>6270</v>
      </c>
      <c r="J28" s="62">
        <f>J29+J34+J35+J36+J37+J38+J39</f>
        <v>2800</v>
      </c>
      <c r="K28" s="62">
        <f>K29+K34+K35+K36+K37+K38+K39</f>
        <v>2000</v>
      </c>
      <c r="L28" s="62">
        <f>L29+L34+L35+L36+L37+L38+L39</f>
        <v>400</v>
      </c>
      <c r="M28" s="62">
        <f>M29+M34+M35+M36+M37+M38+M39</f>
        <v>1070</v>
      </c>
      <c r="N28" s="62"/>
      <c r="O28" s="62"/>
      <c r="P28" s="62"/>
      <c r="Q28" s="62"/>
      <c r="R28" s="88">
        <f>SUM(R29:R39)</f>
        <v>67363</v>
      </c>
      <c r="S28" s="88">
        <f>SUM(S29:S39)</f>
        <v>10377</v>
      </c>
      <c r="T28" s="88"/>
    </row>
    <row r="29" s="6" customFormat="1" ht="254" customHeight="1" spans="1:20">
      <c r="A29" s="27" t="s">
        <v>156</v>
      </c>
      <c r="B29" s="30" t="s">
        <v>157</v>
      </c>
      <c r="C29" s="30" t="s">
        <v>158</v>
      </c>
      <c r="D29" s="30" t="s">
        <v>30</v>
      </c>
      <c r="E29" s="30" t="s">
        <v>159</v>
      </c>
      <c r="F29" s="30" t="s">
        <v>160</v>
      </c>
      <c r="G29" s="30" t="s">
        <v>161</v>
      </c>
      <c r="H29" s="45" t="s">
        <v>162</v>
      </c>
      <c r="I29" s="58">
        <f t="shared" si="0"/>
        <v>2200</v>
      </c>
      <c r="J29" s="62">
        <f>SUM(J30:J33)</f>
        <v>1700</v>
      </c>
      <c r="K29" s="62">
        <f>SUM(K30:K33)</f>
        <v>500</v>
      </c>
      <c r="L29" s="62"/>
      <c r="M29" s="62"/>
      <c r="N29" s="55" t="s">
        <v>163</v>
      </c>
      <c r="O29" s="55" t="s">
        <v>164</v>
      </c>
      <c r="P29" s="75" t="s">
        <v>36</v>
      </c>
      <c r="Q29" s="75" t="s">
        <v>36</v>
      </c>
      <c r="R29" s="89" t="s">
        <v>165</v>
      </c>
      <c r="S29" s="89" t="s">
        <v>166</v>
      </c>
      <c r="T29" s="75"/>
    </row>
    <row r="30" s="6" customFormat="1" ht="80" customHeight="1" spans="1:20">
      <c r="A30" s="27" t="s">
        <v>167</v>
      </c>
      <c r="B30" s="30" t="s">
        <v>168</v>
      </c>
      <c r="C30" s="30" t="s">
        <v>158</v>
      </c>
      <c r="D30" s="30" t="s">
        <v>30</v>
      </c>
      <c r="E30" s="30" t="s">
        <v>169</v>
      </c>
      <c r="F30" s="30" t="s">
        <v>170</v>
      </c>
      <c r="G30" s="30" t="s">
        <v>161</v>
      </c>
      <c r="H30" s="45" t="s">
        <v>171</v>
      </c>
      <c r="I30" s="58">
        <f t="shared" si="0"/>
        <v>1000</v>
      </c>
      <c r="J30" s="59">
        <v>1000</v>
      </c>
      <c r="K30" s="59"/>
      <c r="L30" s="59"/>
      <c r="M30" s="59"/>
      <c r="N30" s="55" t="s">
        <v>172</v>
      </c>
      <c r="O30" s="55" t="s">
        <v>173</v>
      </c>
      <c r="P30" s="75" t="s">
        <v>36</v>
      </c>
      <c r="Q30" s="75" t="s">
        <v>36</v>
      </c>
      <c r="R30" s="89" t="s">
        <v>174</v>
      </c>
      <c r="S30" s="89" t="s">
        <v>175</v>
      </c>
      <c r="T30" s="75"/>
    </row>
    <row r="31" s="6" customFormat="1" ht="139" customHeight="1" spans="1:20">
      <c r="A31" s="27" t="s">
        <v>176</v>
      </c>
      <c r="B31" s="30" t="s">
        <v>177</v>
      </c>
      <c r="C31" s="30" t="s">
        <v>158</v>
      </c>
      <c r="D31" s="30" t="s">
        <v>30</v>
      </c>
      <c r="E31" s="30" t="s">
        <v>135</v>
      </c>
      <c r="F31" s="30" t="s">
        <v>178</v>
      </c>
      <c r="G31" s="30" t="s">
        <v>161</v>
      </c>
      <c r="H31" s="45" t="s">
        <v>179</v>
      </c>
      <c r="I31" s="58">
        <f t="shared" si="0"/>
        <v>500</v>
      </c>
      <c r="J31" s="59"/>
      <c r="K31" s="59">
        <v>500</v>
      </c>
      <c r="L31" s="59"/>
      <c r="M31" s="59"/>
      <c r="N31" s="55" t="s">
        <v>180</v>
      </c>
      <c r="O31" s="55" t="s">
        <v>181</v>
      </c>
      <c r="P31" s="75" t="s">
        <v>36</v>
      </c>
      <c r="Q31" s="75" t="s">
        <v>36</v>
      </c>
      <c r="R31" s="89" t="s">
        <v>182</v>
      </c>
      <c r="S31" s="89" t="s">
        <v>183</v>
      </c>
      <c r="T31" s="75"/>
    </row>
    <row r="32" s="6" customFormat="1" ht="80" customHeight="1" spans="1:20">
      <c r="A32" s="27" t="s">
        <v>184</v>
      </c>
      <c r="B32" s="30" t="s">
        <v>185</v>
      </c>
      <c r="C32" s="30" t="s">
        <v>158</v>
      </c>
      <c r="D32" s="30" t="s">
        <v>30</v>
      </c>
      <c r="E32" s="30" t="s">
        <v>186</v>
      </c>
      <c r="F32" s="30" t="s">
        <v>187</v>
      </c>
      <c r="G32" s="30" t="s">
        <v>161</v>
      </c>
      <c r="H32" s="45" t="s">
        <v>188</v>
      </c>
      <c r="I32" s="58">
        <f t="shared" si="0"/>
        <v>500</v>
      </c>
      <c r="J32" s="59">
        <v>500</v>
      </c>
      <c r="K32" s="59"/>
      <c r="L32" s="59"/>
      <c r="M32" s="59"/>
      <c r="N32" s="55" t="s">
        <v>172</v>
      </c>
      <c r="O32" s="55" t="s">
        <v>189</v>
      </c>
      <c r="P32" s="75" t="s">
        <v>36</v>
      </c>
      <c r="Q32" s="75" t="s">
        <v>36</v>
      </c>
      <c r="R32" s="89" t="s">
        <v>190</v>
      </c>
      <c r="S32" s="89" t="s">
        <v>191</v>
      </c>
      <c r="T32" s="75"/>
    </row>
    <row r="33" s="6" customFormat="1" ht="60" customHeight="1" spans="1:20">
      <c r="A33" s="27" t="s">
        <v>192</v>
      </c>
      <c r="B33" s="30" t="s">
        <v>193</v>
      </c>
      <c r="C33" s="30" t="s">
        <v>158</v>
      </c>
      <c r="D33" s="30" t="s">
        <v>30</v>
      </c>
      <c r="E33" s="30" t="s">
        <v>194</v>
      </c>
      <c r="F33" s="30" t="s">
        <v>195</v>
      </c>
      <c r="G33" s="30" t="s">
        <v>161</v>
      </c>
      <c r="H33" s="45" t="s">
        <v>196</v>
      </c>
      <c r="I33" s="58">
        <f t="shared" si="0"/>
        <v>200</v>
      </c>
      <c r="J33" s="59">
        <v>200</v>
      </c>
      <c r="K33" s="59"/>
      <c r="L33" s="59"/>
      <c r="M33" s="59"/>
      <c r="N33" s="76" t="s">
        <v>172</v>
      </c>
      <c r="O33" s="55" t="s">
        <v>197</v>
      </c>
      <c r="P33" s="75" t="s">
        <v>36</v>
      </c>
      <c r="Q33" s="75" t="s">
        <v>36</v>
      </c>
      <c r="R33" s="89" t="s">
        <v>198</v>
      </c>
      <c r="S33" s="89" t="s">
        <v>199</v>
      </c>
      <c r="T33" s="30"/>
    </row>
    <row r="34" s="6" customFormat="1" ht="207" customHeight="1" spans="1:20">
      <c r="A34" s="27" t="s">
        <v>200</v>
      </c>
      <c r="B34" s="30" t="s">
        <v>201</v>
      </c>
      <c r="C34" s="30" t="s">
        <v>202</v>
      </c>
      <c r="D34" s="30" t="s">
        <v>30</v>
      </c>
      <c r="E34" s="30" t="s">
        <v>203</v>
      </c>
      <c r="F34" s="30" t="s">
        <v>59</v>
      </c>
      <c r="G34" s="30" t="s">
        <v>161</v>
      </c>
      <c r="H34" s="45" t="s">
        <v>204</v>
      </c>
      <c r="I34" s="58">
        <f t="shared" si="0"/>
        <v>1500</v>
      </c>
      <c r="J34" s="59"/>
      <c r="K34" s="59">
        <v>1000</v>
      </c>
      <c r="L34" s="59"/>
      <c r="M34" s="59">
        <v>500</v>
      </c>
      <c r="N34" s="55" t="s">
        <v>205</v>
      </c>
      <c r="O34" s="55" t="s">
        <v>206</v>
      </c>
      <c r="P34" s="75" t="s">
        <v>36</v>
      </c>
      <c r="Q34" s="75" t="s">
        <v>36</v>
      </c>
      <c r="R34" s="89">
        <v>6265</v>
      </c>
      <c r="S34" s="89" t="s">
        <v>207</v>
      </c>
      <c r="T34" s="75"/>
    </row>
    <row r="35" s="6" customFormat="1" ht="78" customHeight="1" spans="1:20">
      <c r="A35" s="27" t="s">
        <v>208</v>
      </c>
      <c r="B35" s="30" t="s">
        <v>209</v>
      </c>
      <c r="C35" s="30" t="s">
        <v>210</v>
      </c>
      <c r="D35" s="30" t="s">
        <v>42</v>
      </c>
      <c r="E35" s="30" t="s">
        <v>211</v>
      </c>
      <c r="F35" s="30" t="s">
        <v>59</v>
      </c>
      <c r="G35" s="30" t="s">
        <v>161</v>
      </c>
      <c r="H35" s="45" t="s">
        <v>212</v>
      </c>
      <c r="I35" s="58">
        <f t="shared" si="0"/>
        <v>800</v>
      </c>
      <c r="J35" s="59">
        <v>200</v>
      </c>
      <c r="K35" s="59"/>
      <c r="L35" s="59">
        <v>400</v>
      </c>
      <c r="M35" s="59">
        <v>200</v>
      </c>
      <c r="N35" s="55" t="s">
        <v>213</v>
      </c>
      <c r="O35" s="55" t="s">
        <v>214</v>
      </c>
      <c r="P35" s="75" t="s">
        <v>36</v>
      </c>
      <c r="Q35" s="75" t="s">
        <v>36</v>
      </c>
      <c r="R35" s="89">
        <v>946</v>
      </c>
      <c r="S35" s="89">
        <v>124</v>
      </c>
      <c r="T35" s="75"/>
    </row>
    <row r="36" s="6" customFormat="1" ht="177" customHeight="1" spans="1:20">
      <c r="A36" s="27" t="s">
        <v>215</v>
      </c>
      <c r="B36" s="30" t="s">
        <v>216</v>
      </c>
      <c r="C36" s="30" t="s">
        <v>217</v>
      </c>
      <c r="D36" s="30" t="s">
        <v>30</v>
      </c>
      <c r="E36" s="30" t="s">
        <v>218</v>
      </c>
      <c r="F36" s="30" t="s">
        <v>67</v>
      </c>
      <c r="G36" s="30" t="s">
        <v>219</v>
      </c>
      <c r="H36" s="45" t="s">
        <v>220</v>
      </c>
      <c r="I36" s="58">
        <f t="shared" si="0"/>
        <v>500</v>
      </c>
      <c r="J36" s="59"/>
      <c r="K36" s="59">
        <v>500</v>
      </c>
      <c r="L36" s="59"/>
      <c r="M36" s="59"/>
      <c r="N36" s="55" t="s">
        <v>221</v>
      </c>
      <c r="O36" s="55" t="s">
        <v>222</v>
      </c>
      <c r="P36" s="75" t="s">
        <v>36</v>
      </c>
      <c r="Q36" s="75" t="s">
        <v>36</v>
      </c>
      <c r="R36" s="89">
        <v>5142</v>
      </c>
      <c r="S36" s="89">
        <v>1888</v>
      </c>
      <c r="T36" s="75"/>
    </row>
    <row r="37" s="6" customFormat="1" ht="110" customHeight="1" spans="1:20">
      <c r="A37" s="27" t="s">
        <v>223</v>
      </c>
      <c r="B37" s="30" t="s">
        <v>224</v>
      </c>
      <c r="C37" s="30" t="s">
        <v>122</v>
      </c>
      <c r="D37" s="30" t="s">
        <v>30</v>
      </c>
      <c r="E37" s="30" t="s">
        <v>225</v>
      </c>
      <c r="F37" s="30" t="s">
        <v>67</v>
      </c>
      <c r="G37" s="30" t="s">
        <v>161</v>
      </c>
      <c r="H37" s="45" t="s">
        <v>226</v>
      </c>
      <c r="I37" s="58">
        <f t="shared" si="0"/>
        <v>200</v>
      </c>
      <c r="J37" s="59">
        <v>200</v>
      </c>
      <c r="K37" s="59"/>
      <c r="L37" s="59"/>
      <c r="M37" s="59"/>
      <c r="N37" s="76" t="s">
        <v>227</v>
      </c>
      <c r="O37" s="76" t="s">
        <v>228</v>
      </c>
      <c r="P37" s="30" t="s">
        <v>36</v>
      </c>
      <c r="Q37" s="30" t="s">
        <v>36</v>
      </c>
      <c r="R37" s="30" t="s">
        <v>229</v>
      </c>
      <c r="S37" s="30">
        <v>231</v>
      </c>
      <c r="T37" s="30"/>
    </row>
    <row r="38" s="6" customFormat="1" ht="167" customHeight="1" spans="1:20">
      <c r="A38" s="27" t="s">
        <v>230</v>
      </c>
      <c r="B38" s="31" t="s">
        <v>231</v>
      </c>
      <c r="C38" s="31" t="s">
        <v>202</v>
      </c>
      <c r="D38" s="32" t="s">
        <v>30</v>
      </c>
      <c r="E38" s="31" t="s">
        <v>232</v>
      </c>
      <c r="F38" s="31" t="s">
        <v>44</v>
      </c>
      <c r="G38" s="31" t="s">
        <v>161</v>
      </c>
      <c r="H38" s="46" t="s">
        <v>233</v>
      </c>
      <c r="I38" s="58">
        <f t="shared" si="0"/>
        <v>500</v>
      </c>
      <c r="J38" s="60">
        <v>500</v>
      </c>
      <c r="K38" s="60"/>
      <c r="L38" s="58"/>
      <c r="M38" s="77"/>
      <c r="N38" s="46" t="s">
        <v>234</v>
      </c>
      <c r="O38" s="46" t="s">
        <v>235</v>
      </c>
      <c r="P38" s="32" t="s">
        <v>36</v>
      </c>
      <c r="Q38" s="32" t="s">
        <v>36</v>
      </c>
      <c r="R38" s="83">
        <v>51828</v>
      </c>
      <c r="S38" s="83">
        <v>6922</v>
      </c>
      <c r="T38" s="30"/>
    </row>
    <row r="39" s="6" customFormat="1" ht="130" customHeight="1" spans="1:20">
      <c r="A39" s="27" t="s">
        <v>236</v>
      </c>
      <c r="B39" s="30" t="s">
        <v>237</v>
      </c>
      <c r="C39" s="30" t="s">
        <v>238</v>
      </c>
      <c r="D39" s="30" t="s">
        <v>30</v>
      </c>
      <c r="E39" s="30" t="s">
        <v>239</v>
      </c>
      <c r="F39" s="30" t="s">
        <v>240</v>
      </c>
      <c r="G39" s="30" t="s">
        <v>161</v>
      </c>
      <c r="H39" s="45" t="s">
        <v>241</v>
      </c>
      <c r="I39" s="58">
        <f t="shared" ref="I39:I70" si="1">SUM(J39:M39)</f>
        <v>570</v>
      </c>
      <c r="J39" s="59">
        <v>200</v>
      </c>
      <c r="K39" s="59"/>
      <c r="L39" s="59"/>
      <c r="M39" s="59">
        <v>370</v>
      </c>
      <c r="N39" s="55" t="s">
        <v>242</v>
      </c>
      <c r="O39" s="55" t="s">
        <v>243</v>
      </c>
      <c r="P39" s="75" t="s">
        <v>36</v>
      </c>
      <c r="Q39" s="75" t="s">
        <v>36</v>
      </c>
      <c r="R39" s="89">
        <v>3182</v>
      </c>
      <c r="S39" s="89">
        <v>1212</v>
      </c>
      <c r="T39" s="75"/>
    </row>
    <row r="40" customFormat="1" ht="127" customHeight="1" spans="1:20">
      <c r="A40" s="27" t="s">
        <v>244</v>
      </c>
      <c r="B40" s="30" t="s">
        <v>245</v>
      </c>
      <c r="C40" s="31" t="s">
        <v>246</v>
      </c>
      <c r="D40" s="30" t="s">
        <v>30</v>
      </c>
      <c r="E40" s="30" t="s">
        <v>247</v>
      </c>
      <c r="F40" s="30" t="s">
        <v>59</v>
      </c>
      <c r="G40" s="30" t="s">
        <v>32</v>
      </c>
      <c r="H40" s="45" t="s">
        <v>248</v>
      </c>
      <c r="I40" s="58">
        <f t="shared" si="1"/>
        <v>2000</v>
      </c>
      <c r="J40" s="59">
        <v>1000</v>
      </c>
      <c r="K40" s="59">
        <v>1000</v>
      </c>
      <c r="L40" s="59"/>
      <c r="M40" s="59"/>
      <c r="N40" s="45" t="s">
        <v>249</v>
      </c>
      <c r="O40" s="45" t="s">
        <v>250</v>
      </c>
      <c r="P40" s="30" t="s">
        <v>36</v>
      </c>
      <c r="Q40" s="30" t="s">
        <v>36</v>
      </c>
      <c r="R40" s="30">
        <v>3791</v>
      </c>
      <c r="S40" s="30">
        <v>3436</v>
      </c>
      <c r="T40" s="30"/>
    </row>
    <row r="41" s="6" customFormat="1" ht="122" customHeight="1" spans="1:20">
      <c r="A41" s="27" t="s">
        <v>251</v>
      </c>
      <c r="B41" s="30" t="s">
        <v>252</v>
      </c>
      <c r="C41" s="30" t="s">
        <v>253</v>
      </c>
      <c r="D41" s="30" t="s">
        <v>30</v>
      </c>
      <c r="E41" s="30" t="s">
        <v>254</v>
      </c>
      <c r="F41" s="30" t="s">
        <v>255</v>
      </c>
      <c r="G41" s="30" t="s">
        <v>32</v>
      </c>
      <c r="H41" s="45" t="s">
        <v>256</v>
      </c>
      <c r="I41" s="58">
        <f t="shared" si="1"/>
        <v>612</v>
      </c>
      <c r="J41" s="30">
        <v>500</v>
      </c>
      <c r="K41" s="30">
        <v>110</v>
      </c>
      <c r="L41" s="30"/>
      <c r="M41" s="30">
        <v>2</v>
      </c>
      <c r="N41" s="30" t="s">
        <v>257</v>
      </c>
      <c r="O41" s="30" t="s">
        <v>258</v>
      </c>
      <c r="P41" s="30" t="s">
        <v>37</v>
      </c>
      <c r="Q41" s="30" t="s">
        <v>36</v>
      </c>
      <c r="R41" s="30">
        <v>1600</v>
      </c>
      <c r="S41" s="30">
        <v>350</v>
      </c>
      <c r="T41" s="30"/>
    </row>
    <row r="42" s="6" customFormat="1" ht="40" customHeight="1" spans="1:20">
      <c r="A42" s="38"/>
      <c r="B42" s="39" t="s">
        <v>259</v>
      </c>
      <c r="C42" s="39"/>
      <c r="D42" s="39"/>
      <c r="E42" s="39"/>
      <c r="F42" s="39"/>
      <c r="G42" s="39"/>
      <c r="H42" s="29"/>
      <c r="I42" s="58">
        <f t="shared" si="1"/>
        <v>1296</v>
      </c>
      <c r="J42" s="63">
        <f>SUM(J43:J44)</f>
        <v>1296</v>
      </c>
      <c r="K42" s="63"/>
      <c r="L42" s="63"/>
      <c r="M42" s="63"/>
      <c r="N42" s="78"/>
      <c r="O42" s="78"/>
      <c r="P42" s="78"/>
      <c r="Q42" s="78"/>
      <c r="R42" s="78"/>
      <c r="S42" s="78"/>
      <c r="T42" s="78"/>
    </row>
    <row r="43" s="6" customFormat="1" ht="40" customHeight="1" spans="1:20">
      <c r="A43" s="33">
        <v>1</v>
      </c>
      <c r="B43" s="30" t="s">
        <v>260</v>
      </c>
      <c r="C43" s="30" t="s">
        <v>261</v>
      </c>
      <c r="D43" s="30" t="s">
        <v>30</v>
      </c>
      <c r="E43" s="30" t="s">
        <v>262</v>
      </c>
      <c r="F43" s="30" t="s">
        <v>263</v>
      </c>
      <c r="G43" s="45" t="s">
        <v>264</v>
      </c>
      <c r="H43" s="54" t="s">
        <v>265</v>
      </c>
      <c r="I43" s="58">
        <f t="shared" si="1"/>
        <v>400</v>
      </c>
      <c r="J43" s="59">
        <v>400</v>
      </c>
      <c r="K43" s="59"/>
      <c r="L43" s="59"/>
      <c r="M43" s="30"/>
      <c r="N43" s="30" t="s">
        <v>266</v>
      </c>
      <c r="O43" s="30"/>
      <c r="P43" s="30" t="s">
        <v>36</v>
      </c>
      <c r="Q43" s="30" t="s">
        <v>37</v>
      </c>
      <c r="R43" s="30">
        <v>4000</v>
      </c>
      <c r="S43" s="30">
        <v>4000</v>
      </c>
      <c r="T43" s="30"/>
    </row>
    <row r="44" s="6" customFormat="1" ht="65" customHeight="1" spans="1:20">
      <c r="A44" s="33">
        <v>2</v>
      </c>
      <c r="B44" s="30" t="s">
        <v>267</v>
      </c>
      <c r="C44" s="30" t="s">
        <v>268</v>
      </c>
      <c r="D44" s="30" t="s">
        <v>30</v>
      </c>
      <c r="E44" s="30" t="s">
        <v>262</v>
      </c>
      <c r="F44" s="30" t="s">
        <v>269</v>
      </c>
      <c r="G44" s="45" t="s">
        <v>270</v>
      </c>
      <c r="H44" s="54" t="s">
        <v>271</v>
      </c>
      <c r="I44" s="58">
        <f t="shared" si="1"/>
        <v>896</v>
      </c>
      <c r="J44" s="59">
        <v>896</v>
      </c>
      <c r="K44" s="59"/>
      <c r="L44" s="59"/>
      <c r="M44" s="30"/>
      <c r="N44" s="30" t="s">
        <v>272</v>
      </c>
      <c r="O44" s="30"/>
      <c r="P44" s="30" t="s">
        <v>36</v>
      </c>
      <c r="Q44" s="30" t="s">
        <v>37</v>
      </c>
      <c r="R44" s="30">
        <v>830</v>
      </c>
      <c r="S44" s="30">
        <v>830</v>
      </c>
      <c r="T44" s="30"/>
    </row>
    <row r="45" ht="40" customHeight="1" spans="1:20">
      <c r="A45" s="38"/>
      <c r="B45" s="40" t="s">
        <v>273</v>
      </c>
      <c r="C45" s="40"/>
      <c r="D45" s="40"/>
      <c r="E45" s="40"/>
      <c r="F45" s="40"/>
      <c r="G45" s="40"/>
      <c r="H45" s="29"/>
      <c r="I45" s="58">
        <f t="shared" si="1"/>
        <v>10727.1</v>
      </c>
      <c r="J45" s="63">
        <f>J46+J47+J48+J49+J50+J51+J52+J60+J66+J74</f>
        <v>6544.1</v>
      </c>
      <c r="K45" s="63">
        <f>K46+K47+K48+K49+K50+K51+K52+K60+K66+K74</f>
        <v>0</v>
      </c>
      <c r="L45" s="63">
        <f>L46+L47+L48+L49+L50+L51+L52+L60+L66+L74</f>
        <v>0</v>
      </c>
      <c r="M45" s="63">
        <f>M46+M47+M48+M49+M50+M51+M52+M60+M66+M74</f>
        <v>4183</v>
      </c>
      <c r="N45" s="78"/>
      <c r="O45" s="78"/>
      <c r="P45" s="78"/>
      <c r="Q45" s="78"/>
      <c r="R45" s="78"/>
      <c r="S45" s="78"/>
      <c r="T45" s="78"/>
    </row>
    <row r="46" ht="90" customHeight="1" spans="1:20">
      <c r="A46" s="33">
        <v>1</v>
      </c>
      <c r="B46" s="30" t="s">
        <v>274</v>
      </c>
      <c r="C46" s="30" t="s">
        <v>275</v>
      </c>
      <c r="D46" s="30" t="s">
        <v>30</v>
      </c>
      <c r="E46" s="30" t="s">
        <v>276</v>
      </c>
      <c r="F46" s="30" t="s">
        <v>44</v>
      </c>
      <c r="G46" s="30" t="s">
        <v>32</v>
      </c>
      <c r="H46" s="54" t="s">
        <v>277</v>
      </c>
      <c r="I46" s="58">
        <f t="shared" si="1"/>
        <v>780</v>
      </c>
      <c r="J46" s="59">
        <v>350</v>
      </c>
      <c r="K46" s="59"/>
      <c r="L46" s="59"/>
      <c r="M46" s="30">
        <v>430</v>
      </c>
      <c r="N46" s="30" t="s">
        <v>278</v>
      </c>
      <c r="O46" s="30" t="s">
        <v>279</v>
      </c>
      <c r="P46" s="30" t="s">
        <v>36</v>
      </c>
      <c r="Q46" s="30" t="s">
        <v>36</v>
      </c>
      <c r="R46" s="30">
        <v>6857</v>
      </c>
      <c r="S46" s="30">
        <v>732</v>
      </c>
      <c r="T46" s="82"/>
    </row>
    <row r="47" ht="90" customHeight="1" spans="1:20">
      <c r="A47" s="33">
        <v>2</v>
      </c>
      <c r="B47" s="30" t="s">
        <v>280</v>
      </c>
      <c r="C47" s="30" t="s">
        <v>281</v>
      </c>
      <c r="D47" s="30" t="s">
        <v>30</v>
      </c>
      <c r="E47" s="30" t="s">
        <v>282</v>
      </c>
      <c r="F47" s="30" t="s">
        <v>51</v>
      </c>
      <c r="G47" s="45" t="s">
        <v>283</v>
      </c>
      <c r="H47" s="54" t="s">
        <v>284</v>
      </c>
      <c r="I47" s="58">
        <f t="shared" si="1"/>
        <v>900</v>
      </c>
      <c r="J47" s="59">
        <v>325</v>
      </c>
      <c r="K47" s="59"/>
      <c r="L47" s="59"/>
      <c r="M47" s="30">
        <v>575</v>
      </c>
      <c r="N47" s="30" t="s">
        <v>285</v>
      </c>
      <c r="O47" s="30" t="s">
        <v>286</v>
      </c>
      <c r="P47" s="30" t="s">
        <v>36</v>
      </c>
      <c r="Q47" s="30" t="s">
        <v>36</v>
      </c>
      <c r="R47" s="30">
        <v>10000</v>
      </c>
      <c r="S47" s="30">
        <v>1000</v>
      </c>
      <c r="T47" s="82"/>
    </row>
    <row r="48" s="6" customFormat="1" ht="66" customHeight="1" spans="1:20">
      <c r="A48" s="33">
        <v>3</v>
      </c>
      <c r="B48" s="30" t="s">
        <v>287</v>
      </c>
      <c r="C48" s="30" t="s">
        <v>281</v>
      </c>
      <c r="D48" s="30" t="s">
        <v>30</v>
      </c>
      <c r="E48" s="30" t="s">
        <v>288</v>
      </c>
      <c r="F48" s="30" t="s">
        <v>59</v>
      </c>
      <c r="G48" s="45" t="s">
        <v>283</v>
      </c>
      <c r="H48" s="54" t="s">
        <v>289</v>
      </c>
      <c r="I48" s="58">
        <f t="shared" si="1"/>
        <v>675</v>
      </c>
      <c r="J48" s="59">
        <v>675</v>
      </c>
      <c r="K48" s="59"/>
      <c r="L48" s="59"/>
      <c r="M48" s="30"/>
      <c r="N48" s="30" t="s">
        <v>290</v>
      </c>
      <c r="O48" s="30" t="s">
        <v>291</v>
      </c>
      <c r="P48" s="30" t="s">
        <v>36</v>
      </c>
      <c r="Q48" s="30" t="s">
        <v>63</v>
      </c>
      <c r="R48" s="30">
        <v>30387</v>
      </c>
      <c r="S48" s="30">
        <v>5414</v>
      </c>
      <c r="T48" s="82"/>
    </row>
    <row r="49" customFormat="1" ht="100" customHeight="1" spans="1:20">
      <c r="A49" s="33">
        <v>4</v>
      </c>
      <c r="B49" s="30" t="s">
        <v>292</v>
      </c>
      <c r="C49" s="30" t="s">
        <v>281</v>
      </c>
      <c r="D49" s="30" t="s">
        <v>30</v>
      </c>
      <c r="E49" s="30" t="s">
        <v>293</v>
      </c>
      <c r="F49" s="30" t="s">
        <v>294</v>
      </c>
      <c r="G49" s="45" t="s">
        <v>32</v>
      </c>
      <c r="H49" s="54" t="s">
        <v>295</v>
      </c>
      <c r="I49" s="58">
        <f t="shared" si="1"/>
        <v>397</v>
      </c>
      <c r="J49" s="59">
        <v>397</v>
      </c>
      <c r="K49" s="59"/>
      <c r="L49" s="59"/>
      <c r="M49" s="30"/>
      <c r="N49" s="30" t="s">
        <v>296</v>
      </c>
      <c r="O49" s="30"/>
      <c r="P49" s="30" t="s">
        <v>36</v>
      </c>
      <c r="Q49" s="30" t="s">
        <v>36</v>
      </c>
      <c r="R49" s="90">
        <v>7175</v>
      </c>
      <c r="S49" s="90">
        <v>2686</v>
      </c>
      <c r="T49" s="30"/>
    </row>
    <row r="50" customFormat="1" ht="100" customHeight="1" spans="1:20">
      <c r="A50" s="33">
        <v>5</v>
      </c>
      <c r="B50" s="30" t="s">
        <v>297</v>
      </c>
      <c r="C50" s="30" t="s">
        <v>298</v>
      </c>
      <c r="D50" s="30" t="s">
        <v>30</v>
      </c>
      <c r="E50" s="30" t="s">
        <v>299</v>
      </c>
      <c r="F50" s="30" t="s">
        <v>240</v>
      </c>
      <c r="G50" s="45" t="s">
        <v>32</v>
      </c>
      <c r="H50" s="54" t="s">
        <v>300</v>
      </c>
      <c r="I50" s="58">
        <f t="shared" si="1"/>
        <v>320</v>
      </c>
      <c r="J50" s="59">
        <v>280</v>
      </c>
      <c r="K50" s="59"/>
      <c r="L50" s="59"/>
      <c r="M50" s="30">
        <v>40</v>
      </c>
      <c r="N50" s="30" t="s">
        <v>301</v>
      </c>
      <c r="O50" s="30" t="s">
        <v>302</v>
      </c>
      <c r="P50" s="30" t="s">
        <v>36</v>
      </c>
      <c r="Q50" s="30" t="s">
        <v>36</v>
      </c>
      <c r="R50" s="30">
        <v>3182</v>
      </c>
      <c r="S50" s="30">
        <v>1212</v>
      </c>
      <c r="T50" s="30"/>
    </row>
    <row r="51" customFormat="1" ht="100" customHeight="1" spans="1:20">
      <c r="A51" s="33">
        <v>6</v>
      </c>
      <c r="B51" s="30" t="s">
        <v>303</v>
      </c>
      <c r="C51" s="30" t="s">
        <v>304</v>
      </c>
      <c r="D51" s="30" t="s">
        <v>30</v>
      </c>
      <c r="E51" s="30" t="s">
        <v>305</v>
      </c>
      <c r="F51" s="30" t="s">
        <v>102</v>
      </c>
      <c r="G51" s="45" t="s">
        <v>32</v>
      </c>
      <c r="H51" s="54" t="s">
        <v>306</v>
      </c>
      <c r="I51" s="58">
        <f t="shared" si="1"/>
        <v>408</v>
      </c>
      <c r="J51" s="59">
        <v>408</v>
      </c>
      <c r="K51" s="59"/>
      <c r="L51" s="59"/>
      <c r="M51" s="30"/>
      <c r="N51" s="30" t="s">
        <v>307</v>
      </c>
      <c r="O51" s="30" t="s">
        <v>308</v>
      </c>
      <c r="P51" s="30" t="s">
        <v>36</v>
      </c>
      <c r="Q51" s="30" t="s">
        <v>36</v>
      </c>
      <c r="R51" s="30">
        <v>927</v>
      </c>
      <c r="S51" s="30">
        <v>350</v>
      </c>
      <c r="T51" s="82"/>
    </row>
    <row r="52" customFormat="1" ht="136" customHeight="1" spans="1:20">
      <c r="A52" s="33">
        <v>7</v>
      </c>
      <c r="B52" s="30" t="s">
        <v>309</v>
      </c>
      <c r="C52" s="30"/>
      <c r="D52" s="30" t="s">
        <v>30</v>
      </c>
      <c r="E52" s="45" t="s">
        <v>310</v>
      </c>
      <c r="F52" s="30" t="s">
        <v>311</v>
      </c>
      <c r="G52" s="30" t="s">
        <v>124</v>
      </c>
      <c r="H52" s="54" t="s">
        <v>312</v>
      </c>
      <c r="I52" s="58">
        <f t="shared" si="1"/>
        <v>700</v>
      </c>
      <c r="J52" s="59">
        <f>SUM(J53:J59)</f>
        <v>700</v>
      </c>
      <c r="K52" s="59"/>
      <c r="L52" s="59"/>
      <c r="M52" s="59"/>
      <c r="N52" s="30"/>
      <c r="O52" s="30"/>
      <c r="P52" s="30"/>
      <c r="Q52" s="30"/>
      <c r="R52" s="30">
        <f>SUM(R53:R59)</f>
        <v>19369</v>
      </c>
      <c r="S52" s="30">
        <f>SUM(S53:S59)</f>
        <v>3629</v>
      </c>
      <c r="T52" s="82"/>
    </row>
    <row r="53" customFormat="1" ht="100" customHeight="1" spans="1:20">
      <c r="A53" s="33">
        <v>7.1</v>
      </c>
      <c r="B53" s="30" t="s">
        <v>313</v>
      </c>
      <c r="C53" s="30" t="s">
        <v>314</v>
      </c>
      <c r="D53" s="30" t="s">
        <v>30</v>
      </c>
      <c r="E53" s="30" t="s">
        <v>315</v>
      </c>
      <c r="F53" s="30" t="s">
        <v>51</v>
      </c>
      <c r="G53" s="30" t="s">
        <v>124</v>
      </c>
      <c r="H53" s="45" t="s">
        <v>316</v>
      </c>
      <c r="I53" s="58">
        <f t="shared" si="1"/>
        <v>100</v>
      </c>
      <c r="J53" s="59">
        <v>100</v>
      </c>
      <c r="K53" s="59"/>
      <c r="L53" s="59"/>
      <c r="M53" s="30"/>
      <c r="N53" s="30" t="s">
        <v>317</v>
      </c>
      <c r="O53" s="30"/>
      <c r="P53" s="30" t="s">
        <v>36</v>
      </c>
      <c r="Q53" s="30" t="s">
        <v>36</v>
      </c>
      <c r="R53" s="30">
        <v>231</v>
      </c>
      <c r="S53" s="30">
        <v>4</v>
      </c>
      <c r="T53" s="30"/>
    </row>
    <row r="54" customFormat="1" ht="100" customHeight="1" spans="1:20">
      <c r="A54" s="33">
        <v>7.2</v>
      </c>
      <c r="B54" s="30" t="s">
        <v>318</v>
      </c>
      <c r="C54" s="30" t="s">
        <v>319</v>
      </c>
      <c r="D54" s="30" t="s">
        <v>30</v>
      </c>
      <c r="E54" s="30" t="s">
        <v>320</v>
      </c>
      <c r="F54" s="30" t="s">
        <v>59</v>
      </c>
      <c r="G54" s="30" t="s">
        <v>124</v>
      </c>
      <c r="H54" s="54" t="s">
        <v>321</v>
      </c>
      <c r="I54" s="58">
        <f t="shared" si="1"/>
        <v>100</v>
      </c>
      <c r="J54" s="59">
        <v>100</v>
      </c>
      <c r="K54" s="59"/>
      <c r="L54" s="59"/>
      <c r="M54" s="30"/>
      <c r="N54" s="30" t="s">
        <v>322</v>
      </c>
      <c r="O54" s="30"/>
      <c r="P54" s="30" t="s">
        <v>36</v>
      </c>
      <c r="Q54" s="30" t="s">
        <v>36</v>
      </c>
      <c r="R54" s="30">
        <v>3102</v>
      </c>
      <c r="S54" s="30">
        <v>311</v>
      </c>
      <c r="T54" s="30"/>
    </row>
    <row r="55" customFormat="1" ht="100" customHeight="1" spans="1:20">
      <c r="A55" s="33">
        <v>7.3</v>
      </c>
      <c r="B55" s="30" t="s">
        <v>323</v>
      </c>
      <c r="C55" s="30" t="s">
        <v>319</v>
      </c>
      <c r="D55" s="30" t="s">
        <v>30</v>
      </c>
      <c r="E55" s="30" t="s">
        <v>324</v>
      </c>
      <c r="F55" s="30" t="s">
        <v>67</v>
      </c>
      <c r="G55" s="30" t="s">
        <v>124</v>
      </c>
      <c r="H55" s="30" t="s">
        <v>325</v>
      </c>
      <c r="I55" s="58">
        <f t="shared" si="1"/>
        <v>100</v>
      </c>
      <c r="J55" s="59">
        <v>100</v>
      </c>
      <c r="K55" s="59"/>
      <c r="L55" s="59"/>
      <c r="M55" s="59"/>
      <c r="N55" s="30" t="s">
        <v>326</v>
      </c>
      <c r="O55" s="30"/>
      <c r="P55" s="30" t="s">
        <v>36</v>
      </c>
      <c r="Q55" s="30" t="s">
        <v>36</v>
      </c>
      <c r="R55" s="30">
        <v>1184</v>
      </c>
      <c r="S55" s="30">
        <v>40</v>
      </c>
      <c r="T55" s="30"/>
    </row>
    <row r="56" customFormat="1" ht="90" customHeight="1" spans="1:20">
      <c r="A56" s="33">
        <v>7.4</v>
      </c>
      <c r="B56" s="30" t="s">
        <v>327</v>
      </c>
      <c r="C56" s="30" t="s">
        <v>314</v>
      </c>
      <c r="D56" s="30" t="s">
        <v>30</v>
      </c>
      <c r="E56" s="30" t="s">
        <v>328</v>
      </c>
      <c r="F56" s="30" t="s">
        <v>102</v>
      </c>
      <c r="G56" s="30" t="s">
        <v>124</v>
      </c>
      <c r="H56" s="45" t="s">
        <v>329</v>
      </c>
      <c r="I56" s="58">
        <f t="shared" si="1"/>
        <v>100</v>
      </c>
      <c r="J56" s="59">
        <v>100</v>
      </c>
      <c r="K56" s="59"/>
      <c r="L56" s="59"/>
      <c r="M56" s="30"/>
      <c r="N56" s="30" t="s">
        <v>330</v>
      </c>
      <c r="O56" s="30"/>
      <c r="P56" s="30" t="s">
        <v>36</v>
      </c>
      <c r="Q56" s="30" t="s">
        <v>36</v>
      </c>
      <c r="R56" s="30">
        <v>379</v>
      </c>
      <c r="S56" s="30">
        <v>181</v>
      </c>
      <c r="T56" s="30"/>
    </row>
    <row r="57" customFormat="1" ht="105" customHeight="1" spans="1:20">
      <c r="A57" s="33">
        <v>7.5</v>
      </c>
      <c r="B57" s="30" t="s">
        <v>331</v>
      </c>
      <c r="C57" s="30" t="s">
        <v>332</v>
      </c>
      <c r="D57" s="30" t="s">
        <v>30</v>
      </c>
      <c r="E57" s="30" t="s">
        <v>333</v>
      </c>
      <c r="F57" s="30" t="s">
        <v>334</v>
      </c>
      <c r="G57" s="30" t="s">
        <v>124</v>
      </c>
      <c r="H57" s="30" t="s">
        <v>335</v>
      </c>
      <c r="I57" s="58">
        <f t="shared" si="1"/>
        <v>100</v>
      </c>
      <c r="J57" s="59">
        <v>100</v>
      </c>
      <c r="K57" s="59"/>
      <c r="L57" s="59"/>
      <c r="M57" s="30"/>
      <c r="N57" s="30" t="s">
        <v>336</v>
      </c>
      <c r="O57" s="30"/>
      <c r="P57" s="30" t="s">
        <v>36</v>
      </c>
      <c r="Q57" s="30" t="s">
        <v>36</v>
      </c>
      <c r="R57" s="30">
        <v>205</v>
      </c>
      <c r="S57" s="30">
        <v>97</v>
      </c>
      <c r="T57" s="30"/>
    </row>
    <row r="58" ht="100" customHeight="1" spans="1:20">
      <c r="A58" s="33">
        <v>7.6</v>
      </c>
      <c r="B58" s="30" t="s">
        <v>337</v>
      </c>
      <c r="C58" s="30" t="s">
        <v>314</v>
      </c>
      <c r="D58" s="30" t="s">
        <v>30</v>
      </c>
      <c r="E58" s="30" t="s">
        <v>338</v>
      </c>
      <c r="F58" s="30" t="s">
        <v>294</v>
      </c>
      <c r="G58" s="30" t="s">
        <v>124</v>
      </c>
      <c r="H58" s="45" t="s">
        <v>339</v>
      </c>
      <c r="I58" s="58">
        <f t="shared" si="1"/>
        <v>100</v>
      </c>
      <c r="J58" s="59">
        <v>100</v>
      </c>
      <c r="K58" s="59"/>
      <c r="L58" s="59"/>
      <c r="M58" s="59"/>
      <c r="N58" s="30" t="s">
        <v>340</v>
      </c>
      <c r="O58" s="45"/>
      <c r="P58" s="30" t="s">
        <v>36</v>
      </c>
      <c r="Q58" s="30" t="s">
        <v>36</v>
      </c>
      <c r="R58" s="30">
        <v>7168</v>
      </c>
      <c r="S58" s="30">
        <v>2682</v>
      </c>
      <c r="T58" s="30"/>
    </row>
    <row r="59" ht="90" customHeight="1" spans="1:20">
      <c r="A59" s="33">
        <v>7.7</v>
      </c>
      <c r="B59" s="30" t="s">
        <v>341</v>
      </c>
      <c r="C59" s="30" t="s">
        <v>122</v>
      </c>
      <c r="D59" s="30" t="s">
        <v>30</v>
      </c>
      <c r="E59" s="30" t="s">
        <v>342</v>
      </c>
      <c r="F59" s="30" t="s">
        <v>240</v>
      </c>
      <c r="G59" s="30" t="s">
        <v>124</v>
      </c>
      <c r="H59" s="45" t="s">
        <v>343</v>
      </c>
      <c r="I59" s="58">
        <f t="shared" si="1"/>
        <v>100</v>
      </c>
      <c r="J59" s="59">
        <v>100</v>
      </c>
      <c r="K59" s="59"/>
      <c r="L59" s="59"/>
      <c r="M59" s="30"/>
      <c r="N59" s="30" t="s">
        <v>344</v>
      </c>
      <c r="O59" s="79"/>
      <c r="P59" s="30" t="s">
        <v>36</v>
      </c>
      <c r="Q59" s="30" t="s">
        <v>36</v>
      </c>
      <c r="R59" s="30">
        <v>7100</v>
      </c>
      <c r="S59" s="30">
        <v>314</v>
      </c>
      <c r="T59" s="30"/>
    </row>
    <row r="60" customFormat="1" ht="55" customHeight="1" spans="1:20">
      <c r="A60" s="33">
        <v>8</v>
      </c>
      <c r="B60" s="30" t="s">
        <v>345</v>
      </c>
      <c r="C60" s="30"/>
      <c r="D60" s="30"/>
      <c r="E60" s="30"/>
      <c r="F60" s="30"/>
      <c r="G60" s="45"/>
      <c r="H60" s="54"/>
      <c r="I60" s="58">
        <f t="shared" si="1"/>
        <v>4418</v>
      </c>
      <c r="J60" s="59">
        <f>SUM(J61:J65)</f>
        <v>1280</v>
      </c>
      <c r="K60" s="59"/>
      <c r="L60" s="59">
        <f>SUM(L61:L65)</f>
        <v>0</v>
      </c>
      <c r="M60" s="59">
        <f>SUM(M61:M65)</f>
        <v>3138</v>
      </c>
      <c r="N60" s="30"/>
      <c r="O60" s="30"/>
      <c r="P60" s="30"/>
      <c r="Q60" s="30"/>
      <c r="R60" s="30"/>
      <c r="S60" s="30"/>
      <c r="T60" s="30"/>
    </row>
    <row r="61" customFormat="1" ht="175" customHeight="1" spans="1:20">
      <c r="A61" s="33">
        <v>8.1</v>
      </c>
      <c r="B61" s="30" t="s">
        <v>346</v>
      </c>
      <c r="C61" s="30" t="s">
        <v>347</v>
      </c>
      <c r="D61" s="30" t="s">
        <v>42</v>
      </c>
      <c r="E61" s="30" t="s">
        <v>348</v>
      </c>
      <c r="F61" s="30" t="s">
        <v>349</v>
      </c>
      <c r="G61" s="45" t="s">
        <v>350</v>
      </c>
      <c r="H61" s="54" t="s">
        <v>351</v>
      </c>
      <c r="I61" s="58">
        <f t="shared" si="1"/>
        <v>480</v>
      </c>
      <c r="J61" s="59">
        <v>480</v>
      </c>
      <c r="K61" s="59"/>
      <c r="L61" s="59"/>
      <c r="M61" s="30"/>
      <c r="N61" s="80" t="s">
        <v>352</v>
      </c>
      <c r="O61" s="81" t="s">
        <v>353</v>
      </c>
      <c r="P61" s="30" t="s">
        <v>36</v>
      </c>
      <c r="Q61" s="30" t="s">
        <v>36</v>
      </c>
      <c r="R61" s="30">
        <v>1728</v>
      </c>
      <c r="S61" s="30">
        <v>78</v>
      </c>
      <c r="T61" s="30"/>
    </row>
    <row r="62" customFormat="1" ht="55" customHeight="1" spans="1:20">
      <c r="A62" s="33">
        <v>8.2</v>
      </c>
      <c r="B62" s="30" t="s">
        <v>354</v>
      </c>
      <c r="C62" s="30" t="s">
        <v>347</v>
      </c>
      <c r="D62" s="30" t="s">
        <v>42</v>
      </c>
      <c r="E62" s="30" t="s">
        <v>355</v>
      </c>
      <c r="F62" s="30" t="s">
        <v>334</v>
      </c>
      <c r="G62" s="45" t="s">
        <v>350</v>
      </c>
      <c r="H62" s="54" t="s">
        <v>356</v>
      </c>
      <c r="I62" s="58">
        <f t="shared" si="1"/>
        <v>990</v>
      </c>
      <c r="J62" s="59">
        <v>200</v>
      </c>
      <c r="K62" s="59"/>
      <c r="L62" s="59"/>
      <c r="M62" s="59">
        <v>790</v>
      </c>
      <c r="N62" s="80" t="s">
        <v>357</v>
      </c>
      <c r="O62" s="81" t="s">
        <v>353</v>
      </c>
      <c r="P62" s="30" t="s">
        <v>36</v>
      </c>
      <c r="Q62" s="30" t="s">
        <v>36</v>
      </c>
      <c r="R62" s="30">
        <v>700</v>
      </c>
      <c r="S62" s="30">
        <v>16</v>
      </c>
      <c r="T62" s="30"/>
    </row>
    <row r="63" customFormat="1" ht="55" customHeight="1" spans="1:20">
      <c r="A63" s="33">
        <v>8.3</v>
      </c>
      <c r="B63" s="41" t="s">
        <v>358</v>
      </c>
      <c r="C63" s="30" t="s">
        <v>347</v>
      </c>
      <c r="D63" s="41" t="s">
        <v>30</v>
      </c>
      <c r="E63" s="41" t="s">
        <v>359</v>
      </c>
      <c r="F63" s="41" t="s">
        <v>67</v>
      </c>
      <c r="G63" s="41" t="s">
        <v>350</v>
      </c>
      <c r="H63" s="55" t="s">
        <v>360</v>
      </c>
      <c r="I63" s="58">
        <f t="shared" si="1"/>
        <v>983</v>
      </c>
      <c r="J63" s="64">
        <v>200</v>
      </c>
      <c r="K63" s="64"/>
      <c r="L63" s="59"/>
      <c r="M63" s="64">
        <v>783</v>
      </c>
      <c r="N63" s="80" t="s">
        <v>361</v>
      </c>
      <c r="O63" s="81" t="s">
        <v>353</v>
      </c>
      <c r="P63" s="41" t="s">
        <v>36</v>
      </c>
      <c r="Q63" s="41" t="s">
        <v>36</v>
      </c>
      <c r="R63" s="91">
        <v>800</v>
      </c>
      <c r="S63" s="91">
        <v>6</v>
      </c>
      <c r="T63" s="81"/>
    </row>
    <row r="64" customFormat="1" ht="65" customHeight="1" spans="1:20">
      <c r="A64" s="33">
        <v>8.4</v>
      </c>
      <c r="B64" s="41" t="s">
        <v>362</v>
      </c>
      <c r="C64" s="30" t="s">
        <v>347</v>
      </c>
      <c r="D64" s="41" t="s">
        <v>30</v>
      </c>
      <c r="E64" s="41" t="s">
        <v>363</v>
      </c>
      <c r="F64" s="41" t="s">
        <v>102</v>
      </c>
      <c r="G64" s="41" t="s">
        <v>350</v>
      </c>
      <c r="H64" s="55" t="s">
        <v>364</v>
      </c>
      <c r="I64" s="58">
        <f t="shared" si="1"/>
        <v>985</v>
      </c>
      <c r="J64" s="64">
        <v>200</v>
      </c>
      <c r="K64" s="64"/>
      <c r="L64" s="59"/>
      <c r="M64" s="64">
        <v>785</v>
      </c>
      <c r="N64" s="80" t="s">
        <v>365</v>
      </c>
      <c r="O64" s="81" t="s">
        <v>353</v>
      </c>
      <c r="P64" s="41" t="s">
        <v>36</v>
      </c>
      <c r="Q64" s="41" t="s">
        <v>36</v>
      </c>
      <c r="R64" s="91">
        <v>960</v>
      </c>
      <c r="S64" s="91">
        <v>15</v>
      </c>
      <c r="T64" s="81"/>
    </row>
    <row r="65" s="7" customFormat="1" ht="70" customHeight="1" spans="1:20">
      <c r="A65" s="33">
        <v>8.5</v>
      </c>
      <c r="B65" s="41" t="s">
        <v>366</v>
      </c>
      <c r="C65" s="30" t="s">
        <v>347</v>
      </c>
      <c r="D65" s="41" t="s">
        <v>30</v>
      </c>
      <c r="E65" s="41" t="s">
        <v>367</v>
      </c>
      <c r="F65" s="41" t="s">
        <v>334</v>
      </c>
      <c r="G65" s="41" t="s">
        <v>350</v>
      </c>
      <c r="H65" s="55" t="s">
        <v>368</v>
      </c>
      <c r="I65" s="58">
        <f t="shared" si="1"/>
        <v>980</v>
      </c>
      <c r="J65" s="64">
        <v>200</v>
      </c>
      <c r="K65" s="64"/>
      <c r="L65" s="59"/>
      <c r="M65" s="64">
        <v>780</v>
      </c>
      <c r="N65" s="80" t="s">
        <v>369</v>
      </c>
      <c r="O65" s="81" t="s">
        <v>353</v>
      </c>
      <c r="P65" s="41" t="s">
        <v>36</v>
      </c>
      <c r="Q65" s="41" t="s">
        <v>36</v>
      </c>
      <c r="R65" s="91">
        <v>1080</v>
      </c>
      <c r="S65" s="91">
        <v>14</v>
      </c>
      <c r="T65" s="81"/>
    </row>
    <row r="66" customFormat="1" ht="50" customHeight="1" spans="1:20">
      <c r="A66" s="33">
        <v>9</v>
      </c>
      <c r="B66" s="41" t="s">
        <v>370</v>
      </c>
      <c r="C66" s="41"/>
      <c r="D66" s="41"/>
      <c r="E66" s="41"/>
      <c r="F66" s="41"/>
      <c r="G66" s="41"/>
      <c r="H66" s="81"/>
      <c r="I66" s="58">
        <f t="shared" si="1"/>
        <v>820</v>
      </c>
      <c r="J66" s="64">
        <f>SUM(J67:J73)</f>
        <v>820</v>
      </c>
      <c r="K66" s="64"/>
      <c r="L66" s="64"/>
      <c r="M66" s="64"/>
      <c r="N66" s="81"/>
      <c r="O66" s="81"/>
      <c r="P66" s="41"/>
      <c r="Q66" s="41"/>
      <c r="R66" s="91"/>
      <c r="S66" s="91"/>
      <c r="T66" s="81"/>
    </row>
    <row r="67" customFormat="1" ht="40" customHeight="1" spans="1:20">
      <c r="A67" s="33">
        <v>9.1</v>
      </c>
      <c r="B67" s="30" t="s">
        <v>371</v>
      </c>
      <c r="C67" s="30" t="s">
        <v>304</v>
      </c>
      <c r="D67" s="30" t="s">
        <v>30</v>
      </c>
      <c r="E67" s="30" t="s">
        <v>372</v>
      </c>
      <c r="F67" s="30" t="s">
        <v>59</v>
      </c>
      <c r="G67" s="54" t="s">
        <v>373</v>
      </c>
      <c r="H67" s="54" t="s">
        <v>374</v>
      </c>
      <c r="I67" s="58">
        <f t="shared" si="1"/>
        <v>100</v>
      </c>
      <c r="J67" s="59">
        <v>100</v>
      </c>
      <c r="K67" s="59"/>
      <c r="L67" s="30"/>
      <c r="M67" s="45"/>
      <c r="N67" s="30" t="s">
        <v>375</v>
      </c>
      <c r="O67" s="30"/>
      <c r="P67" s="30" t="s">
        <v>36</v>
      </c>
      <c r="Q67" s="30" t="s">
        <v>36</v>
      </c>
      <c r="R67" s="30">
        <v>2433</v>
      </c>
      <c r="S67" s="30"/>
      <c r="T67" s="30"/>
    </row>
    <row r="68" customFormat="1" ht="80" customHeight="1" spans="1:20">
      <c r="A68" s="33">
        <v>9.2</v>
      </c>
      <c r="B68" s="30" t="s">
        <v>376</v>
      </c>
      <c r="C68" s="30" t="s">
        <v>304</v>
      </c>
      <c r="D68" s="30" t="s">
        <v>30</v>
      </c>
      <c r="E68" s="30" t="s">
        <v>377</v>
      </c>
      <c r="F68" s="30" t="s">
        <v>51</v>
      </c>
      <c r="G68" s="54" t="s">
        <v>373</v>
      </c>
      <c r="H68" s="54" t="s">
        <v>378</v>
      </c>
      <c r="I68" s="58">
        <f t="shared" si="1"/>
        <v>150</v>
      </c>
      <c r="J68" s="59">
        <v>150</v>
      </c>
      <c r="K68" s="59"/>
      <c r="L68" s="30"/>
      <c r="M68" s="45"/>
      <c r="N68" s="30" t="s">
        <v>379</v>
      </c>
      <c r="O68" s="30"/>
      <c r="P68" s="30" t="s">
        <v>36</v>
      </c>
      <c r="Q68" s="30" t="s">
        <v>36</v>
      </c>
      <c r="R68" s="30">
        <v>3119</v>
      </c>
      <c r="S68" s="30">
        <v>288</v>
      </c>
      <c r="T68" s="30"/>
    </row>
    <row r="69" customFormat="1" ht="60" customHeight="1" spans="1:20">
      <c r="A69" s="33">
        <v>9.3</v>
      </c>
      <c r="B69" s="30" t="s">
        <v>380</v>
      </c>
      <c r="C69" s="30" t="s">
        <v>304</v>
      </c>
      <c r="D69" s="30" t="s">
        <v>30</v>
      </c>
      <c r="E69" s="30" t="s">
        <v>381</v>
      </c>
      <c r="F69" s="30" t="s">
        <v>67</v>
      </c>
      <c r="G69" s="54" t="s">
        <v>373</v>
      </c>
      <c r="H69" s="54" t="s">
        <v>382</v>
      </c>
      <c r="I69" s="58">
        <f t="shared" si="1"/>
        <v>90</v>
      </c>
      <c r="J69" s="59">
        <v>90</v>
      </c>
      <c r="K69" s="59"/>
      <c r="L69" s="30"/>
      <c r="M69" s="45"/>
      <c r="N69" s="30" t="s">
        <v>375</v>
      </c>
      <c r="O69" s="30"/>
      <c r="P69" s="30" t="s">
        <v>36</v>
      </c>
      <c r="Q69" s="30" t="s">
        <v>36</v>
      </c>
      <c r="R69" s="30">
        <v>1728</v>
      </c>
      <c r="S69" s="30"/>
      <c r="T69" s="30"/>
    </row>
    <row r="70" customFormat="1" ht="89.25" spans="1:20">
      <c r="A70" s="33">
        <v>9.4</v>
      </c>
      <c r="B70" s="30" t="s">
        <v>383</v>
      </c>
      <c r="C70" s="30" t="s">
        <v>304</v>
      </c>
      <c r="D70" s="30" t="s">
        <v>30</v>
      </c>
      <c r="E70" s="30" t="s">
        <v>384</v>
      </c>
      <c r="F70" s="30" t="s">
        <v>294</v>
      </c>
      <c r="G70" s="54" t="s">
        <v>373</v>
      </c>
      <c r="H70" s="54" t="s">
        <v>385</v>
      </c>
      <c r="I70" s="58">
        <f t="shared" si="1"/>
        <v>90</v>
      </c>
      <c r="J70" s="59">
        <v>90</v>
      </c>
      <c r="K70" s="59"/>
      <c r="L70" s="30"/>
      <c r="M70" s="45"/>
      <c r="N70" s="30" t="s">
        <v>386</v>
      </c>
      <c r="O70" s="30"/>
      <c r="P70" s="30" t="s">
        <v>36</v>
      </c>
      <c r="Q70" s="30" t="s">
        <v>36</v>
      </c>
      <c r="R70" s="30">
        <v>2683</v>
      </c>
      <c r="S70" s="30"/>
      <c r="T70" s="30"/>
    </row>
    <row r="71" customFormat="1" ht="110" customHeight="1" spans="1:20">
      <c r="A71" s="33">
        <v>9.5</v>
      </c>
      <c r="B71" s="30" t="s">
        <v>387</v>
      </c>
      <c r="C71" s="30" t="s">
        <v>304</v>
      </c>
      <c r="D71" s="30" t="s">
        <v>30</v>
      </c>
      <c r="E71" s="30" t="s">
        <v>388</v>
      </c>
      <c r="F71" s="30" t="s">
        <v>240</v>
      </c>
      <c r="G71" s="54" t="s">
        <v>373</v>
      </c>
      <c r="H71" s="54" t="s">
        <v>389</v>
      </c>
      <c r="I71" s="58">
        <f t="shared" ref="I71:I87" si="2">SUM(J71:M71)</f>
        <v>90</v>
      </c>
      <c r="J71" s="59">
        <v>90</v>
      </c>
      <c r="K71" s="59"/>
      <c r="L71" s="30"/>
      <c r="M71" s="45"/>
      <c r="N71" s="30" t="s">
        <v>390</v>
      </c>
      <c r="O71" s="30"/>
      <c r="P71" s="30" t="s">
        <v>36</v>
      </c>
      <c r="Q71" s="30" t="s">
        <v>36</v>
      </c>
      <c r="R71" s="30">
        <v>2884</v>
      </c>
      <c r="S71" s="30"/>
      <c r="T71" s="30"/>
    </row>
    <row r="72" customFormat="1" ht="190" customHeight="1" spans="1:20">
      <c r="A72" s="33">
        <v>9.6</v>
      </c>
      <c r="B72" s="30" t="s">
        <v>391</v>
      </c>
      <c r="C72" s="30" t="s">
        <v>304</v>
      </c>
      <c r="D72" s="30" t="s">
        <v>30</v>
      </c>
      <c r="E72" s="30" t="s">
        <v>392</v>
      </c>
      <c r="F72" s="30" t="s">
        <v>334</v>
      </c>
      <c r="G72" s="54" t="s">
        <v>373</v>
      </c>
      <c r="H72" s="54" t="s">
        <v>393</v>
      </c>
      <c r="I72" s="58">
        <f t="shared" si="2"/>
        <v>200</v>
      </c>
      <c r="J72" s="59">
        <v>200</v>
      </c>
      <c r="K72" s="59"/>
      <c r="L72" s="30"/>
      <c r="M72" s="45"/>
      <c r="N72" s="30" t="s">
        <v>394</v>
      </c>
      <c r="O72" s="30"/>
      <c r="P72" s="30" t="s">
        <v>36</v>
      </c>
      <c r="Q72" s="30" t="s">
        <v>36</v>
      </c>
      <c r="R72" s="30">
        <v>4918</v>
      </c>
      <c r="S72" s="30"/>
      <c r="T72" s="30"/>
    </row>
    <row r="73" customFormat="1" ht="50" customHeight="1" spans="1:20">
      <c r="A73" s="33">
        <v>9.7</v>
      </c>
      <c r="B73" s="30" t="s">
        <v>395</v>
      </c>
      <c r="C73" s="30" t="s">
        <v>304</v>
      </c>
      <c r="D73" s="30" t="s">
        <v>30</v>
      </c>
      <c r="E73" s="45" t="s">
        <v>396</v>
      </c>
      <c r="F73" s="59" t="s">
        <v>59</v>
      </c>
      <c r="G73" s="54" t="s">
        <v>373</v>
      </c>
      <c r="H73" s="54" t="s">
        <v>397</v>
      </c>
      <c r="I73" s="58">
        <f t="shared" si="2"/>
        <v>100</v>
      </c>
      <c r="J73" s="59">
        <v>100</v>
      </c>
      <c r="K73" s="30"/>
      <c r="L73" s="45"/>
      <c r="M73" s="30"/>
      <c r="N73" s="30" t="s">
        <v>296</v>
      </c>
      <c r="O73" s="30"/>
      <c r="P73" s="30" t="s">
        <v>36</v>
      </c>
      <c r="Q73" s="30" t="s">
        <v>36</v>
      </c>
      <c r="R73" s="30">
        <v>2165</v>
      </c>
      <c r="S73" s="30"/>
      <c r="T73" s="30"/>
    </row>
    <row r="74" s="3" customFormat="1" ht="64" customHeight="1" spans="1:20">
      <c r="A74" s="33">
        <v>10</v>
      </c>
      <c r="B74" s="30" t="s">
        <v>398</v>
      </c>
      <c r="C74" s="30"/>
      <c r="D74" s="30"/>
      <c r="E74" s="30"/>
      <c r="F74" s="30"/>
      <c r="G74" s="45"/>
      <c r="H74" s="54" t="s">
        <v>399</v>
      </c>
      <c r="I74" s="58">
        <f t="shared" si="2"/>
        <v>1309.1</v>
      </c>
      <c r="J74" s="59">
        <f>SUM(J75:J83)</f>
        <v>1309.1</v>
      </c>
      <c r="K74" s="59"/>
      <c r="L74" s="59"/>
      <c r="M74" s="59"/>
      <c r="N74" s="30"/>
      <c r="O74" s="30"/>
      <c r="P74" s="30"/>
      <c r="Q74" s="30"/>
      <c r="R74" s="30">
        <v>38150</v>
      </c>
      <c r="S74" s="30">
        <v>7598</v>
      </c>
      <c r="T74" s="30"/>
    </row>
    <row r="75" s="8" customFormat="1" ht="90" customHeight="1" spans="1:20">
      <c r="A75" s="33">
        <v>10.1</v>
      </c>
      <c r="B75" s="30" t="s">
        <v>400</v>
      </c>
      <c r="C75" s="30" t="s">
        <v>401</v>
      </c>
      <c r="D75" s="30" t="s">
        <v>42</v>
      </c>
      <c r="E75" s="30" t="s">
        <v>402</v>
      </c>
      <c r="F75" s="30" t="s">
        <v>51</v>
      </c>
      <c r="G75" s="30" t="s">
        <v>403</v>
      </c>
      <c r="H75" s="54" t="s">
        <v>404</v>
      </c>
      <c r="I75" s="58">
        <f t="shared" si="2"/>
        <v>100</v>
      </c>
      <c r="J75" s="59">
        <v>100</v>
      </c>
      <c r="K75" s="59"/>
      <c r="L75" s="59"/>
      <c r="M75" s="30"/>
      <c r="N75" s="30" t="s">
        <v>405</v>
      </c>
      <c r="O75" s="30"/>
      <c r="P75" s="30" t="s">
        <v>36</v>
      </c>
      <c r="Q75" s="30" t="s">
        <v>36</v>
      </c>
      <c r="R75" s="30">
        <v>16299</v>
      </c>
      <c r="S75" s="30">
        <v>2645</v>
      </c>
      <c r="T75" s="99"/>
    </row>
    <row r="76" s="8" customFormat="1" ht="52" customHeight="1" spans="1:20">
      <c r="A76" s="30">
        <v>10.2</v>
      </c>
      <c r="B76" s="30" t="s">
        <v>406</v>
      </c>
      <c r="C76" s="30" t="s">
        <v>401</v>
      </c>
      <c r="D76" s="30" t="s">
        <v>30</v>
      </c>
      <c r="E76" s="30" t="s">
        <v>407</v>
      </c>
      <c r="F76" s="30" t="s">
        <v>59</v>
      </c>
      <c r="G76" s="30" t="s">
        <v>403</v>
      </c>
      <c r="H76" s="97" t="s">
        <v>408</v>
      </c>
      <c r="I76" s="58">
        <f t="shared" si="2"/>
        <v>70</v>
      </c>
      <c r="J76" s="59">
        <v>70</v>
      </c>
      <c r="K76" s="59"/>
      <c r="L76" s="59"/>
      <c r="M76" s="30"/>
      <c r="N76" s="30" t="s">
        <v>409</v>
      </c>
      <c r="O76" s="30"/>
      <c r="P76" s="30" t="s">
        <v>36</v>
      </c>
      <c r="Q76" s="30" t="s">
        <v>36</v>
      </c>
      <c r="R76" s="30">
        <v>1823</v>
      </c>
      <c r="S76" s="30">
        <v>501</v>
      </c>
      <c r="T76" s="39"/>
    </row>
    <row r="77" s="8" customFormat="1" ht="49" customHeight="1" spans="1:20">
      <c r="A77" s="30">
        <v>10.3</v>
      </c>
      <c r="B77" s="30" t="s">
        <v>410</v>
      </c>
      <c r="C77" s="30" t="s">
        <v>401</v>
      </c>
      <c r="D77" s="30" t="s">
        <v>42</v>
      </c>
      <c r="E77" s="30" t="s">
        <v>411</v>
      </c>
      <c r="F77" s="30" t="s">
        <v>59</v>
      </c>
      <c r="G77" s="30" t="s">
        <v>403</v>
      </c>
      <c r="H77" s="97" t="s">
        <v>412</v>
      </c>
      <c r="I77" s="58">
        <f t="shared" si="2"/>
        <v>80</v>
      </c>
      <c r="J77" s="59">
        <v>80</v>
      </c>
      <c r="K77" s="59"/>
      <c r="L77" s="59"/>
      <c r="M77" s="30"/>
      <c r="N77" s="30" t="s">
        <v>413</v>
      </c>
      <c r="O77" s="30"/>
      <c r="P77" s="30" t="s">
        <v>36</v>
      </c>
      <c r="Q77" s="30" t="s">
        <v>63</v>
      </c>
      <c r="R77" s="30">
        <v>1400</v>
      </c>
      <c r="S77" s="30">
        <v>231</v>
      </c>
      <c r="T77" s="78"/>
    </row>
    <row r="78" s="8" customFormat="1" ht="45" customHeight="1" spans="1:20">
      <c r="A78" s="30">
        <v>10.4</v>
      </c>
      <c r="B78" s="30" t="s">
        <v>414</v>
      </c>
      <c r="C78" s="30" t="s">
        <v>401</v>
      </c>
      <c r="D78" s="30" t="s">
        <v>42</v>
      </c>
      <c r="E78" s="30" t="s">
        <v>415</v>
      </c>
      <c r="F78" s="30" t="s">
        <v>67</v>
      </c>
      <c r="G78" s="30" t="s">
        <v>403</v>
      </c>
      <c r="H78" s="54" t="s">
        <v>416</v>
      </c>
      <c r="I78" s="58">
        <f t="shared" si="2"/>
        <v>40</v>
      </c>
      <c r="J78" s="59">
        <v>40</v>
      </c>
      <c r="K78" s="59"/>
      <c r="L78" s="59"/>
      <c r="M78" s="30"/>
      <c r="N78" s="30" t="s">
        <v>417</v>
      </c>
      <c r="O78" s="30"/>
      <c r="P78" s="30" t="s">
        <v>36</v>
      </c>
      <c r="Q78" s="30" t="s">
        <v>63</v>
      </c>
      <c r="R78" s="30">
        <v>1619</v>
      </c>
      <c r="S78" s="30">
        <v>429</v>
      </c>
      <c r="T78" s="39"/>
    </row>
    <row r="79" s="8" customFormat="1" ht="70" customHeight="1" spans="1:20">
      <c r="A79" s="30">
        <v>10.5</v>
      </c>
      <c r="B79" s="30" t="s">
        <v>418</v>
      </c>
      <c r="C79" s="30" t="s">
        <v>401</v>
      </c>
      <c r="D79" s="30" t="s">
        <v>419</v>
      </c>
      <c r="E79" s="30" t="s">
        <v>420</v>
      </c>
      <c r="F79" s="30" t="s">
        <v>102</v>
      </c>
      <c r="G79" s="30" t="s">
        <v>403</v>
      </c>
      <c r="H79" s="54" t="s">
        <v>421</v>
      </c>
      <c r="I79" s="58">
        <f t="shared" si="2"/>
        <v>98.5</v>
      </c>
      <c r="J79" s="59">
        <v>98.5</v>
      </c>
      <c r="K79" s="59"/>
      <c r="L79" s="59"/>
      <c r="M79" s="30"/>
      <c r="N79" s="30" t="s">
        <v>422</v>
      </c>
      <c r="O79" s="30"/>
      <c r="P79" s="30" t="s">
        <v>36</v>
      </c>
      <c r="Q79" s="30" t="s">
        <v>36</v>
      </c>
      <c r="R79" s="30">
        <v>4529</v>
      </c>
      <c r="S79" s="30">
        <v>2627</v>
      </c>
      <c r="T79" s="39"/>
    </row>
    <row r="80" s="8" customFormat="1" ht="60" customHeight="1" spans="1:20">
      <c r="A80" s="30">
        <v>10.6</v>
      </c>
      <c r="B80" s="30" t="s">
        <v>423</v>
      </c>
      <c r="C80" s="30" t="s">
        <v>401</v>
      </c>
      <c r="D80" s="30" t="s">
        <v>30</v>
      </c>
      <c r="E80" s="30" t="s">
        <v>424</v>
      </c>
      <c r="F80" s="30" t="s">
        <v>334</v>
      </c>
      <c r="G80" s="30" t="s">
        <v>403</v>
      </c>
      <c r="H80" s="54" t="s">
        <v>425</v>
      </c>
      <c r="I80" s="58">
        <f t="shared" si="2"/>
        <v>20.6</v>
      </c>
      <c r="J80" s="59">
        <v>20.6</v>
      </c>
      <c r="K80" s="59"/>
      <c r="L80" s="59"/>
      <c r="M80" s="30"/>
      <c r="N80" s="30" t="s">
        <v>426</v>
      </c>
      <c r="O80" s="30"/>
      <c r="P80" s="30" t="s">
        <v>36</v>
      </c>
      <c r="Q80" s="30" t="s">
        <v>36</v>
      </c>
      <c r="R80" s="30">
        <v>28</v>
      </c>
      <c r="S80" s="30">
        <v>8</v>
      </c>
      <c r="T80" s="39"/>
    </row>
    <row r="81" s="8" customFormat="1" ht="55" customHeight="1" spans="1:20">
      <c r="A81" s="30">
        <v>10.7</v>
      </c>
      <c r="B81" s="30" t="s">
        <v>427</v>
      </c>
      <c r="C81" s="30" t="s">
        <v>401</v>
      </c>
      <c r="D81" s="30" t="s">
        <v>30</v>
      </c>
      <c r="E81" s="30" t="s">
        <v>428</v>
      </c>
      <c r="F81" s="30" t="s">
        <v>240</v>
      </c>
      <c r="G81" s="30" t="s">
        <v>403</v>
      </c>
      <c r="H81" s="54" t="s">
        <v>429</v>
      </c>
      <c r="I81" s="58">
        <f t="shared" si="2"/>
        <v>100</v>
      </c>
      <c r="J81" s="59">
        <v>100</v>
      </c>
      <c r="K81" s="59"/>
      <c r="L81" s="59"/>
      <c r="M81" s="30"/>
      <c r="N81" s="30" t="s">
        <v>430</v>
      </c>
      <c r="O81" s="30"/>
      <c r="P81" s="30" t="s">
        <v>36</v>
      </c>
      <c r="Q81" s="30" t="s">
        <v>36</v>
      </c>
      <c r="R81" s="30">
        <v>585</v>
      </c>
      <c r="S81" s="30">
        <v>231</v>
      </c>
      <c r="T81" s="100"/>
    </row>
    <row r="82" s="8" customFormat="1" ht="57" customHeight="1" spans="1:20">
      <c r="A82" s="30">
        <v>10.8</v>
      </c>
      <c r="B82" s="30" t="s">
        <v>431</v>
      </c>
      <c r="C82" s="30" t="s">
        <v>401</v>
      </c>
      <c r="D82" s="30" t="s">
        <v>30</v>
      </c>
      <c r="E82" s="30" t="s">
        <v>432</v>
      </c>
      <c r="F82" s="30" t="s">
        <v>240</v>
      </c>
      <c r="G82" s="30" t="s">
        <v>403</v>
      </c>
      <c r="H82" s="54" t="s">
        <v>433</v>
      </c>
      <c r="I82" s="58">
        <f t="shared" si="2"/>
        <v>700</v>
      </c>
      <c r="J82" s="59">
        <v>700</v>
      </c>
      <c r="K82" s="59"/>
      <c r="L82" s="59"/>
      <c r="M82" s="30"/>
      <c r="N82" s="30" t="s">
        <v>434</v>
      </c>
      <c r="O82" s="30"/>
      <c r="P82" s="30" t="s">
        <v>36</v>
      </c>
      <c r="Q82" s="30" t="s">
        <v>36</v>
      </c>
      <c r="R82" s="30">
        <v>2000</v>
      </c>
      <c r="S82" s="30">
        <v>87</v>
      </c>
      <c r="T82" s="39"/>
    </row>
    <row r="83" s="8" customFormat="1" ht="76" customHeight="1" spans="1:20">
      <c r="A83" s="30" t="s">
        <v>435</v>
      </c>
      <c r="B83" s="30" t="s">
        <v>436</v>
      </c>
      <c r="C83" s="30" t="s">
        <v>401</v>
      </c>
      <c r="D83" s="30" t="s">
        <v>42</v>
      </c>
      <c r="E83" s="30" t="s">
        <v>437</v>
      </c>
      <c r="F83" s="30" t="s">
        <v>51</v>
      </c>
      <c r="G83" s="30" t="s">
        <v>403</v>
      </c>
      <c r="H83" s="30" t="s">
        <v>438</v>
      </c>
      <c r="I83" s="58">
        <f t="shared" si="2"/>
        <v>100</v>
      </c>
      <c r="J83" s="30">
        <v>100</v>
      </c>
      <c r="K83" s="30"/>
      <c r="L83" s="30"/>
      <c r="M83" s="30"/>
      <c r="N83" s="30" t="s">
        <v>439</v>
      </c>
      <c r="O83" s="30"/>
      <c r="P83" s="30" t="s">
        <v>36</v>
      </c>
      <c r="Q83" s="30" t="s">
        <v>36</v>
      </c>
      <c r="R83" s="30">
        <v>9867</v>
      </c>
      <c r="S83" s="30">
        <v>839</v>
      </c>
      <c r="T83" s="101"/>
    </row>
    <row r="84" ht="40" customHeight="1" spans="1:20">
      <c r="A84" s="92"/>
      <c r="B84" s="93" t="s">
        <v>440</v>
      </c>
      <c r="C84" s="39"/>
      <c r="D84" s="39"/>
      <c r="E84" s="39"/>
      <c r="F84" s="39"/>
      <c r="G84" s="39"/>
      <c r="H84" s="29"/>
      <c r="I84" s="58">
        <f t="shared" si="2"/>
        <v>0</v>
      </c>
      <c r="J84" s="29"/>
      <c r="K84" s="29"/>
      <c r="L84" s="29"/>
      <c r="M84" s="29"/>
      <c r="N84" s="78"/>
      <c r="O84" s="78"/>
      <c r="P84" s="78"/>
      <c r="Q84" s="78"/>
      <c r="R84" s="78"/>
      <c r="S84" s="78"/>
      <c r="T84" s="78"/>
    </row>
    <row r="85" ht="40" customHeight="1" spans="1:20">
      <c r="A85" s="38"/>
      <c r="B85" s="93" t="s">
        <v>441</v>
      </c>
      <c r="C85" s="39"/>
      <c r="D85" s="39"/>
      <c r="E85" s="39"/>
      <c r="F85" s="39"/>
      <c r="G85" s="39"/>
      <c r="H85" s="29"/>
      <c r="I85" s="58">
        <f t="shared" si="2"/>
        <v>860</v>
      </c>
      <c r="J85" s="29">
        <f>J86</f>
        <v>860</v>
      </c>
      <c r="K85" s="29"/>
      <c r="L85" s="29"/>
      <c r="M85" s="29"/>
      <c r="N85" s="78"/>
      <c r="O85" s="78"/>
      <c r="P85" s="78"/>
      <c r="Q85" s="78"/>
      <c r="R85" s="78"/>
      <c r="S85" s="78"/>
      <c r="T85" s="78"/>
    </row>
    <row r="86" s="9" customFormat="1" ht="110" customHeight="1" spans="1:20">
      <c r="A86" s="33">
        <v>1</v>
      </c>
      <c r="B86" s="30" t="s">
        <v>442</v>
      </c>
      <c r="C86" s="30" t="s">
        <v>443</v>
      </c>
      <c r="D86" s="30" t="s">
        <v>30</v>
      </c>
      <c r="E86" s="30" t="s">
        <v>444</v>
      </c>
      <c r="F86" s="30" t="s">
        <v>445</v>
      </c>
      <c r="G86" s="45" t="s">
        <v>446</v>
      </c>
      <c r="H86" s="54" t="s">
        <v>447</v>
      </c>
      <c r="I86" s="58">
        <f t="shared" si="2"/>
        <v>860</v>
      </c>
      <c r="J86" s="59">
        <v>860</v>
      </c>
      <c r="K86" s="59"/>
      <c r="L86" s="59"/>
      <c r="M86" s="30"/>
      <c r="N86" s="30" t="s">
        <v>448</v>
      </c>
      <c r="O86" s="30" t="s">
        <v>449</v>
      </c>
      <c r="P86" s="30" t="s">
        <v>36</v>
      </c>
      <c r="Q86" s="30" t="s">
        <v>37</v>
      </c>
      <c r="R86" s="30">
        <v>16175</v>
      </c>
      <c r="S86" s="30">
        <v>1978</v>
      </c>
      <c r="T86" s="30"/>
    </row>
    <row r="87" ht="40" customHeight="1" spans="1:20">
      <c r="A87" s="38"/>
      <c r="B87" s="39" t="s">
        <v>450</v>
      </c>
      <c r="C87" s="39"/>
      <c r="D87" s="39"/>
      <c r="E87" s="39"/>
      <c r="F87" s="39"/>
      <c r="G87" s="39"/>
      <c r="H87" s="29"/>
      <c r="I87" s="58">
        <f t="shared" si="2"/>
        <v>0</v>
      </c>
      <c r="J87" s="29"/>
      <c r="K87" s="29"/>
      <c r="L87" s="29"/>
      <c r="M87" s="29"/>
      <c r="N87" s="78"/>
      <c r="O87" s="78"/>
      <c r="P87" s="78"/>
      <c r="Q87" s="78"/>
      <c r="R87" s="78"/>
      <c r="S87" s="78"/>
      <c r="T87" s="78"/>
    </row>
    <row r="88" ht="100" customHeight="1" spans="1:20">
      <c r="A88" s="94" t="s">
        <v>451</v>
      </c>
      <c r="B88" s="95"/>
      <c r="C88" s="95"/>
      <c r="D88" s="96"/>
      <c r="E88" s="96"/>
      <c r="F88" s="95"/>
      <c r="G88" s="95"/>
      <c r="H88" s="95"/>
      <c r="I88" s="96"/>
      <c r="J88" s="96"/>
      <c r="K88" s="96"/>
      <c r="L88" s="96"/>
      <c r="M88" s="96"/>
      <c r="N88" s="98"/>
      <c r="O88" s="98"/>
      <c r="P88" s="98"/>
      <c r="Q88" s="98"/>
      <c r="R88" s="98"/>
      <c r="S88" s="98"/>
      <c r="T88" s="98"/>
    </row>
  </sheetData>
  <autoFilter ref="A5:T88">
    <extLst/>
  </autoFilter>
  <mergeCells count="25">
    <mergeCell ref="A2:T2"/>
    <mergeCell ref="A3:T3"/>
    <mergeCell ref="I4:M4"/>
    <mergeCell ref="B7:G7"/>
    <mergeCell ref="B42:G42"/>
    <mergeCell ref="B45:G45"/>
    <mergeCell ref="B84:G84"/>
    <mergeCell ref="B85:G85"/>
    <mergeCell ref="B87:G87"/>
    <mergeCell ref="A88:T88"/>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dataValidations count="1">
    <dataValidation allowBlank="1" showInputMessage="1" showErrorMessage="1" sqref="B62 J62"/>
  </dataValidations>
  <printOptions horizontalCentered="1"/>
  <pageMargins left="0.503472222222222" right="0.306944444444444" top="0.354166666666667" bottom="0.432638888888889" header="0.298611111111111" footer="0.275"/>
  <pageSetup paperSize="8" scale="60"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项目库表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Jiangkc</dc:creator>
  <cp:lastModifiedBy>kylin</cp:lastModifiedBy>
  <dcterms:created xsi:type="dcterms:W3CDTF">2021-02-17T18:10:00Z</dcterms:created>
  <cp:lastPrinted>2023-05-30T00:10:00Z</cp:lastPrinted>
  <dcterms:modified xsi:type="dcterms:W3CDTF">2025-02-10T14:53:03Z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AD0EB859EDE143D2B3D6354ADF0EC2BC</vt:lpwstr>
  </property>
  <property fmtid="{D5CDD505-2E9C-101B-9397-08002B2CF9AE}" pid="4" name="KSOReadingLayout">
    <vt:bool>true</vt:bool>
  </property>
</Properties>
</file>