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27" firstSheet="10" activeTab="13"/>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项目支出绩效自评表（项目1）" sheetId="21" r:id="rId13"/>
    <sheet name="GK13 项目支出绩效自评表（项目2）" sheetId="22" r:id="rId14"/>
    <sheet name="GK13 项目支出绩效自评表（项目3）" sheetId="16" r:id="rId15"/>
    <sheet name="GK13 项目支出绩效自评表（项目4）" sheetId="23" r:id="rId16"/>
    <sheet name="GK13 项目支出绩效自评表（项目5）" sheetId="24" r:id="rId17"/>
    <sheet name="GK13 项目支出绩效自评表（项目6）" sheetId="25" r:id="rId18"/>
    <sheet name="GK13 项目支出绩效自评表（项目7）" sheetId="26" r:id="rId19"/>
    <sheet name="GK13 项目支出绩效自评表（项目8）" sheetId="27" r:id="rId20"/>
    <sheet name="GK13 项目支出绩效自评表（项目9）" sheetId="28" r:id="rId21"/>
    <sheet name="GK13 项目支出绩效自评表（项目10）" sheetId="29" r:id="rId22"/>
    <sheet name="GK13 项目支出绩效自评表（项目11）" sheetId="30" r:id="rId23"/>
    <sheet name="GK13 项目支出绩效自评表（项目12）" sheetId="31" r:id="rId24"/>
    <sheet name="GK13 项目支出绩效自评表（项目13）" sheetId="32" r:id="rId25"/>
    <sheet name="GK13 项目支出绩效自评表（项目14）" sheetId="33" r:id="rId26"/>
    <sheet name="GK13 项目支出绩效自评表（项目15）" sheetId="34" r:id="rId27"/>
  </sheet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<sst xmlns="http://schemas.openxmlformats.org/spreadsheetml/2006/main" count="2469" uniqueCount="714">
  <si>
    <t>收入支出决算表</t>
  </si>
  <si>
    <t>公开01表</t>
  </si>
  <si>
    <t>单位：大理州体育中学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</si>
  <si>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</si>
  <si>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</si>
  <si>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</si>
  <si>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</si>
  <si>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</si>
  <si>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</si>
  <si>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</si>
  <si>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</si>
  <si>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</si>
  <si>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</si>
  <si>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</si>
  <si>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</si>
  <si>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</si>
  <si>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</si>
  <si>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</si>
  <si>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</si>
  <si>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</si>
  <si>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</si>
  <si>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</si>
  <si>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</si>
  <si>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</si>
  <si>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</si>
  <si>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</si>
  <si>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</si>
  <si>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</si>
  <si>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</si>
  <si>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</si>
  <si>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</si>
  <si>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</si>
  <si>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</si>
  <si>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</si>
  <si>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</si>
  <si>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</si>
  <si>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</si>
  <si>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</si>
  <si>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</si>
  <si>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</si>
  <si>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</si>
  <si>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</si>
  <si>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</si>
  <si>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</si>
  <si>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</si>
  <si>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</si>
  <si>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</si>
  <si>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</si>
  <si>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</si>
  <si>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</si>
  <si>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</si>
  <si>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</si>
  <si>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</si>
  <si>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</si>
  <si>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</si>
  <si>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</si>
  <si>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</si>
  <si>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</si>
  <si>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</si>
  <si>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</si>
  <si>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</si>
  <si>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</si>
  <si>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</si>
  <si>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</si>
  <si>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</si>
  <si>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</si>
  <si>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</si>
  <si>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</si>
  <si>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</si>
  <si>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</si>
  <si>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</si>
  <si>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</si>
  <si>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</si>
  <si>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</si>
  <si>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</si>
  <si>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</si>
  <si>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</si>
  <si>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</si>
  <si>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</si>
  <si>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</si>
  <si>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</si>
  <si>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</si>
  <si>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</si>
  <si>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</si>
  <si>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</si>
  <si>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</si>
  <si>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</si>
  <si>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</si>
  <si>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</si>
  <si>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</si>
  <si>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</si>
  <si>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</si>
  <si>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</si>
  <si>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</si>
  <si>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</si>
  <si>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</si>
  <si>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</si>
  <si>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</si>
  <si>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</si>
  <si>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</si>
  <si>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</si>
  <si>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</si>
  <si>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</si>
  <si>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</si>
  <si>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</si>
  <si>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</si>
  <si>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</si>
  <si>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</si>
  <si>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</si>
  <si>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</si>
  <si>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</si>
  <si>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</si>
  <si>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</si>
  <si>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</si>
  <si>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</si>
  <si>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</si>
  <si>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</si>
  <si>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</si>
  <si>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</si>
  <si>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</si>
  <si>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</si>
  <si>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</si>
  <si>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</si>
  <si>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</si>
  <si>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</si>
  <si>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</si>
  <si>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</si>
  <si>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</si>
  <si>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</si>
  <si>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</si>
  <si>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</si>
  <si>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</si>
  <si>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</si>
  <si>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</si>
  <si>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</si>
  <si>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</si>
  <si>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</si>
  <si>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</si>
  <si>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2050299</t>
  </si>
  <si>
    <t>其他普通教育支出</t>
  </si>
  <si>
    <t>20503</t>
  </si>
  <si>
    <t>职业教育</t>
  </si>
  <si>
    <t>2050302</t>
  </si>
  <si>
    <t>中等职业教育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</si>
  <si>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</si>
  <si>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</si>
  <si>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</si>
  <si>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</si>
  <si>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</si>
  <si>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</si>
  <si>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</si>
  <si>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</si>
  <si>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</si>
  <si>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</si>
  <si>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</si>
  <si>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</si>
  <si>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</si>
  <si>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</si>
  <si>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</si>
  <si>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</si>
  <si>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</si>
  <si>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</si>
  <si>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</si>
  <si>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</si>
  <si>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</si>
  <si>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</si>
  <si>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</si>
  <si>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</si>
  <si>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</si>
  <si>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</si>
  <si>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</si>
  <si>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</si>
  <si>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</si>
  <si>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</si>
  <si>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</si>
  <si>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</si>
  <si>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</si>
  <si>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</si>
  <si>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</si>
  <si>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</si>
  <si>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</si>
  <si>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</si>
  <si>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</si>
  <si>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</si>
  <si>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</si>
  <si>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</si>
  <si>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</si>
  <si>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</si>
  <si>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</si>
  <si>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</si>
  <si>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</si>
  <si>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</si>
  <si>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</si>
  <si>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</si>
  <si>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</si>
  <si>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</si>
  <si>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</si>
  <si>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</si>
  <si>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</si>
  <si>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</si>
  <si>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</si>
  <si>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</si>
  <si>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</si>
  <si>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</si>
  <si>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</si>
  <si>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</si>
  <si>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</si>
  <si>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</si>
  <si>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</si>
  <si>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</si>
  <si>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</si>
  <si>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</si>
  <si>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</si>
  <si>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</si>
  <si>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</si>
  <si>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</si>
  <si>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</si>
  <si>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</si>
  <si>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</si>
  <si>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20509</t>
  </si>
  <si>
    <t>教育费附加安排的支出</t>
  </si>
  <si>
    <t>2050999</t>
  </si>
  <si>
    <t>其他教育费附加安排的支出</t>
  </si>
  <si>
    <t>207</t>
  </si>
  <si>
    <t>文化旅游体育与传媒支出</t>
  </si>
  <si>
    <t>20703</t>
  </si>
  <si>
    <t>体育</t>
  </si>
  <si>
    <t>2070305</t>
  </si>
  <si>
    <t>体育竞赛</t>
  </si>
  <si>
    <t>2070399</t>
  </si>
  <si>
    <t>其他体育支出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</si>
  <si>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</si>
  <si>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</si>
  <si>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</si>
  <si>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</si>
  <si>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</si>
  <si>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</si>
  <si>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</si>
  <si>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</si>
  <si>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</si>
  <si>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</si>
  <si>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</si>
  <si>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</si>
  <si>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</si>
  <si>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</si>
  <si>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</si>
  <si>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</si>
  <si>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</si>
  <si>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</si>
  <si>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</si>
  <si>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</si>
  <si>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</si>
  <si>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</si>
  <si>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</si>
  <si>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</si>
  <si>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</si>
  <si>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</si>
  <si>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</si>
  <si>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</si>
  <si>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</si>
  <si>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</si>
  <si>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</si>
  <si>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</si>
  <si>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</si>
  <si>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</si>
  <si>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</si>
  <si>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</si>
  <si>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</si>
  <si>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</si>
  <si>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</si>
  <si>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</si>
  <si>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</si>
  <si>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</si>
  <si>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</si>
  <si>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</si>
  <si>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</si>
  <si>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</si>
  <si>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</si>
  <si>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</si>
  <si>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</si>
  <si>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</si>
  <si>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</si>
  <si>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</si>
  <si>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</si>
  <si>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</si>
  <si>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</si>
  <si>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</si>
  <si>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</si>
  <si>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</si>
  <si>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</si>
  <si>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</si>
  <si>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</si>
  <si>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</si>
  <si>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</si>
  <si>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</si>
  <si>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</si>
  <si>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</si>
  <si>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</si>
  <si>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</si>
  <si>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</si>
  <si>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</si>
  <si>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</si>
  <si>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</si>
  <si>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</si>
  <si>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</si>
  <si>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</si>
  <si>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</si>
  <si>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</si>
  <si>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</si>
  <si>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</si>
  <si>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</si>
  <si>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</si>
  <si>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</si>
  <si>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</si>
  <si>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</si>
  <si>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</si>
  <si>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</si>
  <si>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</si>
  <si>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</si>
  <si>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</si>
  <si>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</si>
  <si>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</si>
  <si>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</si>
  <si>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</si>
  <si>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</si>
  <si>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</si>
  <si>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</si>
  <si>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</si>
  <si>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</si>
  <si>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</si>
  <si>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</si>
  <si>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</si>
  <si>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</si>
  <si>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</si>
  <si>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</si>
  <si>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</si>
  <si>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</si>
  <si>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</si>
  <si>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</si>
  <si>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</si>
  <si>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</si>
  <si>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</si>
  <si>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</si>
  <si>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</si>
  <si>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</si>
  <si>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</si>
  <si>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</si>
  <si>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</si>
  <si>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</si>
  <si>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</si>
  <si>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</si>
  <si>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</si>
  <si>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</si>
  <si>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</si>
  <si>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</si>
  <si>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</si>
  <si>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</si>
  <si>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</si>
  <si>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</si>
  <si>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</si>
  <si>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</si>
  <si>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</si>
  <si>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</si>
  <si>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</si>
  <si>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</si>
  <si>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</si>
  <si>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</si>
  <si>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</si>
  <si>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</si>
  <si>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</si>
  <si>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</si>
  <si>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</si>
  <si>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</si>
  <si>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</si>
  <si>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</si>
  <si>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</si>
  <si>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</si>
  <si>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</si>
  <si>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</si>
  <si>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</si>
  <si>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</si>
  <si>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</si>
  <si>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</si>
  <si>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</si>
  <si>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</si>
  <si>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</si>
  <si>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</si>
  <si>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</si>
  <si>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</si>
  <si>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</si>
  <si>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</si>
  <si>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</si>
  <si>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</si>
  <si>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</si>
  <si>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</si>
  <si>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</si>
  <si>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</si>
  <si>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</si>
  <si>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</si>
  <si>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</si>
  <si>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</si>
  <si>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</si>
  <si>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</si>
  <si>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</si>
  <si>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</si>
  <si>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</si>
  <si>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</si>
  <si>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</si>
  <si>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</si>
  <si>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</si>
  <si>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</si>
  <si>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</si>
  <si>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</si>
  <si>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</si>
  <si>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</si>
  <si>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</si>
  <si>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</si>
  <si>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</si>
  <si>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</si>
  <si>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</si>
  <si>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</si>
  <si>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</si>
  <si>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</si>
  <si>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</si>
  <si>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</si>
  <si>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</si>
  <si>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</si>
  <si>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</si>
  <si>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</si>
  <si>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</si>
  <si>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</si>
  <si>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</si>
  <si>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</si>
  <si>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</si>
  <si>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</si>
  <si>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</si>
  <si>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</si>
  <si>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</si>
  <si>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</si>
  <si>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</si>
  <si>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</si>
  <si>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</si>
  <si>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</si>
  <si>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</si>
  <si>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</si>
  <si>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</si>
  <si>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</si>
  <si>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</si>
  <si>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</si>
  <si>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</si>
  <si>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</si>
  <si>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</si>
  <si>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</si>
  <si>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</si>
  <si>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无</t>
  </si>
  <si>
    <t>注：本表反映部门本年度国有资本经营预算财政拨款的收支和年初、年末结转结余情况。</t>
  </si>
  <si>
    <t>说明：本单位无此公开事项。</t>
  </si>
  <si>
    <t>财政拨款“三公”经费、机关运行经费情况表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</si>
  <si>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</si>
  <si>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</si>
  <si>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</si>
  <si>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</si>
  <si>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</si>
  <si>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</si>
  <si>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</si>
  <si>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</si>
  <si>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</si>
  <si>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</si>
  <si>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</si>
  <si>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</si>
  <si>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</si>
  <si>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</si>
  <si>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</si>
  <si>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</si>
  <si>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</si>
  <si>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</si>
  <si>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</si>
  <si>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</si>
  <si>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</si>
  <si>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</si>
  <si>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</si>
  <si>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</si>
  <si>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</si>
  <si>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</si>
  <si>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</si>
  <si>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</si>
  <si>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</si>
  <si>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</si>
  <si>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</si>
  <si>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</si>
  <si>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</si>
  <si>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</si>
  <si>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</si>
  <si>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</si>
  <si>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</si>
  <si>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</si>
  <si>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</si>
  <si>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</si>
  <si>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</si>
  <si>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</si>
  <si>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</si>
  <si>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</si>
  <si>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</si>
  <si>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</si>
  <si>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</si>
  <si>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</si>
  <si>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</si>
  <si>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</si>
  <si>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</si>
  <si>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</si>
  <si>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</si>
  <si>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</si>
  <si>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</si>
  <si>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</si>
  <si>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</si>
  <si>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</si>
  <si>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</si>
  <si>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</si>
  <si>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</si>
  <si>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</si>
  <si>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</si>
  <si>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城乡义务家庭经济困难学生生活补助</t>
  </si>
  <si>
    <t>主管部门</t>
  </si>
  <si>
    <t>大理州教育体育局</t>
  </si>
  <si>
    <t>实施单位</t>
  </si>
  <si>
    <t>大理州体育中学</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</si>
  <si>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</si>
  <si>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</si>
  <si>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</si>
  <si>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</si>
  <si>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</si>
  <si>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</si>
  <si>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</si>
  <si>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</si>
  <si>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</si>
  <si>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</si>
  <si>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</si>
  <si>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</si>
  <si>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</si>
  <si>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巩固城乡义务教育经费保障机制，对城乡义务教育家庭经济困难学生提供生活补助，帮助家庭经济困难学生顺利就学，提升义务教育巩固率。</t>
  </si>
  <si>
    <t>切实巩固城乡义务教育经费保障机制，为城乡义务教育家庭经济困难学生提供生活补助，帮助家庭经济困难学生顺利就学，提升了义务教育巩固率。</t>
  </si>
  <si>
    <t>绩效指标</t>
  </si>
  <si>
    <t xml:space="preserve">年度指标值 </t>
  </si>
  <si>
    <t>实际完成值</t>
  </si>
  <si>
    <r>
      <rPr>
        <sz val="10"/>
        <rFont val="宋体"/>
        <charset val="134"/>
        <scheme val="minor"/>
      </rPr>
      <t>分值(</t>
    </r>
    <r>
      <rPr>
        <b/>
        <sz val="10"/>
        <rFont val="宋体"/>
        <charset val="134"/>
      </rPr>
      <t>90分</t>
    </r>
    <r>
      <rPr>
        <sz val="10"/>
        <rFont val="宋体"/>
        <charset val="134"/>
      </rPr>
      <t>)</t>
    </r>
  </si>
  <si>
    <t>偏差原因分析及改进措施</t>
  </si>
  <si>
    <t>一级指标</t>
  </si>
  <si>
    <t>二级指标</t>
  </si>
  <si>
    <t>三级指标</t>
  </si>
  <si>
    <t>指标性质</t>
  </si>
  <si>
    <t>指标值</t>
  </si>
  <si>
    <t>度量单位</t>
  </si>
  <si>
    <t>产出指标</t>
  </si>
  <si>
    <t>质量指标</t>
  </si>
  <si>
    <t>家庭经济困难学生覆盖率</t>
  </si>
  <si>
    <t>＝</t>
  </si>
  <si>
    <t>%</t>
  </si>
  <si>
    <t>时效指标</t>
  </si>
  <si>
    <t>补助资金当年到位率</t>
  </si>
  <si>
    <t>效益指标</t>
  </si>
  <si>
    <t>社会效益
指标</t>
  </si>
  <si>
    <t>补助对象政策的知晓度</t>
  </si>
  <si>
    <t>九年义务教育巩固率</t>
  </si>
  <si>
    <t>≥</t>
  </si>
  <si>
    <t>满意度指标</t>
  </si>
  <si>
    <t>服务对象满意度指标等</t>
  </si>
  <si>
    <t>学生满意度</t>
  </si>
  <si>
    <t>=</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</si>
  <si>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</si>
  <si>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</si>
  <si>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</si>
  <si>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</si>
  <si>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</si>
  <si>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</si>
  <si>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</si>
  <si>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</si>
  <si>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</si>
  <si>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</si>
  <si>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</si>
  <si>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</si>
  <si>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</si>
  <si>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</si>
  <si>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营养改善计划</t>
  </si>
  <si>
    <t>100%</t>
  </si>
  <si>
    <t>巩固城乡义务教育经费保障机制，对农村义务教育学生提供营养膳食补助，改善农村义务教育学生营养状况。</t>
  </si>
  <si>
    <t>建档立卡学生覆盖率</t>
  </si>
  <si>
    <t>学生、家长满意度</t>
  </si>
  <si>
    <t>城乡义务教育公用经费</t>
  </si>
  <si>
    <t>确保学校公用经费补助资金能够有效保障学校正常运转，不因资金短缺而影响学校正常的教育教学秩序，确保教师培训所需资金得到有效保障。</t>
  </si>
  <si>
    <t>确保了学校公用经费补助资金能够有效保障学校正常运转，不因资金短缺而影响学校正常的教育教学秩序，确保了教师培训所需资金得到有效保障。</t>
  </si>
  <si>
    <t>补助范围占在校学生数比例</t>
  </si>
  <si>
    <t>可持续影响
指标</t>
  </si>
  <si>
    <t>义务教育免费年限</t>
  </si>
  <si>
    <t>年</t>
  </si>
  <si>
    <t>9年</t>
  </si>
  <si>
    <t>普通高中学校生均公用经费</t>
  </si>
  <si>
    <t xml:space="preserve">提高资金使用效益，切实保障学校正常运转。
</t>
  </si>
  <si>
    <t>数量指标</t>
  </si>
  <si>
    <t>生均公用经费覆盖率</t>
  </si>
  <si>
    <t>公用经费资金补助标准达标率</t>
  </si>
  <si>
    <t>家长满意度</t>
  </si>
  <si>
    <t>普通高中建档立卡家庭经济困难学生免学杂费补助</t>
  </si>
  <si>
    <t>1.做好建档立卡等家庭经济困难学生（含非建档立卡的家庭经济困难残疾学生、农村低保家庭学生、农村特困救助供养学生）的认定。2.财政按照免学杂费人数和免学杂费标准补助学校，以保证学校正常运转。3. 发挥统筹作用，结合巩固拓展脱贫攻坚成果同乡村振兴有效衔接的要求，确保政策落实到位。</t>
  </si>
  <si>
    <t>1.做好了建档立卡等家庭经济困难学生（含非建档立卡的家庭经济困难残疾学生、农村低保家庭学生、农村特困救助供养学生）的认定。2.按照免学杂费人数和免学杂费标准补助标准，保证了学校正常运转。3. 发挥了统筹作用，结合巩固拓展脱贫攻坚成果同乡村振兴有效衔接的要求，确保了政策落实到位。</t>
  </si>
  <si>
    <t>补助标准达标率</t>
  </si>
  <si>
    <t>补助资金发放及时率</t>
  </si>
  <si>
    <t>普通高中资助年限</t>
  </si>
  <si>
    <t>≤</t>
  </si>
  <si>
    <t>3年</t>
  </si>
  <si>
    <t>受助学生满意度</t>
  </si>
  <si>
    <t>普通高中国家助学金</t>
  </si>
  <si>
    <t>落实普通高中国家助学金学生资助政策，对普通高中家庭经济困难在校学生给予国家助学金资助，确保家庭经济困难学生就学权利。</t>
  </si>
  <si>
    <t>落实了普通高中国家助学金学生资助政策，对普通高中家庭经济困难在校学生给予了国家助学金资助，确保了家庭经济困难学生就学权利。</t>
  </si>
  <si>
    <t>资助人数达标率</t>
  </si>
  <si>
    <t>建档立卡学生覆盖比例</t>
  </si>
  <si>
    <t>普通高中脱贫家庭经济困难学生生活补助</t>
  </si>
  <si>
    <t>目标1.各项省委省政府资助政策按规定得到落实。
目标2.满足家庭经济困难学生基本学习生活需要，实现不让一个学生因家庭经济困难而失学。
目标3.加强监督资助资金的管理及使用。
目标4.加大力度宣传资助政策体系，使这项惠民政策家喻户晓、深入人心。满意度≧85%。</t>
  </si>
  <si>
    <t>1.确保各项省委省政府资助政策按规定得到落实。
2.满足了家庭经济困难学生基本学习生活需要，实现了不让一个学生因家庭经济困难而失学的目标。
3.加强了监督资助资金的管理及使用。
4.加大了力度宣传资助政策体系，使这项惠民政策家喻户晓、深入人心，学生、家长满意度达到85%以上。</t>
  </si>
  <si>
    <t>普通高中脱贫家庭经济困难学生生活费补助人数</t>
  </si>
  <si>
    <t>人</t>
  </si>
  <si>
    <t>7人</t>
  </si>
  <si>
    <t>补助资金按规定及时发放率</t>
  </si>
  <si>
    <t>帮助家庭经济困难学生完成学业率</t>
  </si>
  <si>
    <t>资助政策知晓率</t>
  </si>
  <si>
    <t>冢长、学生、学校、教师</t>
  </si>
  <si>
    <t>七彩云南校园排球超级联赛</t>
  </si>
  <si>
    <t>1.推动体教融合发展项目。
2.参加青少年校园体育精品赛事项目，整合教育体育资源，建设排球重点发展学校，参加七彩云南校园“三大球”超级联赛。</t>
  </si>
  <si>
    <t>1.实现体教融合发展。
2.参加青少年校园体育精品赛事项目，整合校园教育体育资源，建设排球重点发展学校，参加七彩云南校园“三大球”超级联赛，并取得优异成绩。</t>
  </si>
  <si>
    <t>排球重点学校</t>
  </si>
  <si>
    <t>个</t>
  </si>
  <si>
    <t>1个</t>
  </si>
  <si>
    <t>学生每天参加体育锻炼时间</t>
  </si>
  <si>
    <t>小时</t>
  </si>
  <si>
    <t>3小时以上</t>
  </si>
  <si>
    <t>学生参加体育活动人数</t>
  </si>
  <si>
    <t>60%以上</t>
  </si>
  <si>
    <t>师生满意度</t>
  </si>
  <si>
    <t>校舍维修补助</t>
  </si>
  <si>
    <t>通过校舍安全及设施维护的实施，改善学校办学条件，提升学校硬件设施，达到“安全实用、绿色环保、美化环境、提升品位”的目标。</t>
  </si>
  <si>
    <t>通过校舍安全及设施维护的实施，改善了学校办学条件，提升了学校硬件设施，达到了“安全实用、绿色环保、美化环境、提升品位”的目标。</t>
  </si>
  <si>
    <t>安全事故发生率</t>
  </si>
  <si>
    <t>次</t>
  </si>
  <si>
    <t>0次</t>
  </si>
  <si>
    <t>竣工验收合格率</t>
  </si>
  <si>
    <t>2023年12月31日前完成</t>
  </si>
  <si>
    <t>天</t>
  </si>
  <si>
    <t>综合使用率</t>
  </si>
  <si>
    <t>中等职业学校免学费补助</t>
  </si>
  <si>
    <t>目标1：确保中等职业教育免学费补助资金落实到位。
目标2：及时拨付资金，确保学校正常运转和按时退还学费。
目标3：健全学校经费预算决算制度，加强资金的科学化精细化管理，确保资金使用规范、安全和有效。
目标4：确保每一位符合条件的学生都能享受免学费。</t>
  </si>
  <si>
    <t>1、确实保障了中等职业教育免学费补助资金落实到位。
2、及时拨付资金，确保了学校正常运转和按时退还学费。
3、进一步健全了学校经费预算决算制度，加强了资金的科学化精细化管理，确保了资金使用规范、安全和有效。
4、确实保障每一位符合条件的学生都享受到免学费的政策。</t>
  </si>
  <si>
    <t>免学费人数覆盖率</t>
  </si>
  <si>
    <t>学生学业完成率</t>
  </si>
  <si>
    <t>免学费按标准发放</t>
  </si>
  <si>
    <t>家庭经济贫困学生覆盖率</t>
  </si>
  <si>
    <t>社会公众或服务对象满意度</t>
  </si>
  <si>
    <t>98%</t>
  </si>
  <si>
    <t>中职国家奖助学金</t>
  </si>
  <si>
    <t>目标1：确保中等职业教育国家助学金落实到位。
目标2：及时拨付资金，确保学校正常运转和助学金按时发放。
目标3：健全中等职业学校经费预决算制度，加强资金的科学化精细化管理，确保资金使用规范、安全和有效。
目标4：确保每一位符合条件的学生及时足额领取到国家助学金。</t>
  </si>
  <si>
    <t>1、确实保障了中等职业教育国家助学金落实到位。
2、及时拨付资金，确保学校正常运转和助学金按时发放。
3、健全了学校经费预决算制度，加强资金的科学化精细化管理，确保资金使用规范、安全和有效。
4、确实保障了每一位符合条件的学生及时足额领取到国家助学金。</t>
  </si>
  <si>
    <t>受助学生覆盖率</t>
  </si>
  <si>
    <t>资助按标准发放</t>
  </si>
  <si>
    <t>资金发放及时率</t>
  </si>
  <si>
    <t>家庭经济贫困学生资金覆盖率</t>
  </si>
  <si>
    <t>中等职业学校资助年限</t>
  </si>
  <si>
    <t>竞技体育后备人才培养专项经费</t>
  </si>
  <si>
    <t>1.聚焦新周期备战全运会工作，开展竞技体育后备人才培养工作，参加“三大球”系列赛事，加强高原体育训练基地建设。
2.深入贯彻落实体教融合工作，参加青少年体育竞赛，开展青少年体育活动，推进学校体育场馆向社会免费低收费开放。
3.推动体育产业示范基地建设，培育体育旅游精品赛事，促进体育产业高质量发展。</t>
  </si>
  <si>
    <t>1.制定及实施了新周期备战全运会工作，开展竞技体育后备人才培养工作，参加“三大球”系列赛事，加强高原体育训练基地建设。
2.深入贯彻落实了体教融合工作，参加青少年体育竞赛，开展青少年体育活动，推进学校体育场馆向社会免费低收费开放。
3.推动了体育产业示范基地建设，培育体育旅游精品赛事，促进体育产业高质量发展。</t>
  </si>
  <si>
    <t>参加云南省青少年体育竞赛人数</t>
  </si>
  <si>
    <t>300人以上</t>
  </si>
  <si>
    <t>资助全省体育设施改善条件项目</t>
  </si>
  <si>
    <t>1个以上</t>
  </si>
  <si>
    <t>完成时间</t>
  </si>
  <si>
    <t>2023年12月31日之前</t>
  </si>
  <si>
    <t>对促进我省青少年体育事业发展的影响</t>
  </si>
  <si>
    <t>显著</t>
  </si>
  <si>
    <t>参加青少年体育竞赛人员满意度</t>
  </si>
  <si>
    <t>省田径耐力项目</t>
  </si>
  <si>
    <t>1.聚焦新周期备战全运会工作，加强省级预备队建设，参加“三大球”系列赛事，加强高原体育训练基地建设。
2.深入贯彻落实体教融合工作，参加青少年体育竞赛，开展青少年体育活动，推进学校体育场馆向社会免费低收费开放。
3.推动体育产业示范基地建设，培育体育旅游精品赛事，促进体育产业高质量发展。</t>
  </si>
  <si>
    <t>1.制定及实施了新周期备战全运会工作，加强省级预备队建设，参加“三大球”系列赛事，加强高原体育训练基地建设。
2.深入贯彻落实了体教融合工作，参加青少年体育竞赛，开展青少年体育活动，推进学校体育场馆向社会免费低收费开放。
3.推动了体育产业示范基地建设，培育体育旅游精品赛事，促进体育产业高质量发展。</t>
  </si>
  <si>
    <t>省级预备队在训人数</t>
  </si>
  <si>
    <t>97人</t>
  </si>
  <si>
    <t>省级预备队数量</t>
  </si>
  <si>
    <t>2023年12月31日前</t>
  </si>
  <si>
    <t>对促进我省竞技体育事业发展的影响</t>
  </si>
  <si>
    <t>参加训练运动员满意度</t>
  </si>
  <si>
    <t>90</t>
  </si>
  <si>
    <t>运动员教练员服装补助</t>
  </si>
  <si>
    <t>为运动员提供最必要及基本的训练保障，以赛促训，选拔输送高水平体育后备人才，为新一届省运的备战工作打下坚实基础。</t>
  </si>
  <si>
    <t>为运动员提供最必要及基本的训练保障，以赛促训，选拔输送高水平体育后备人才，为新一届省运的备战工作打下坚实基础</t>
  </si>
  <si>
    <t>购买运动员服装</t>
  </si>
  <si>
    <t>套</t>
  </si>
  <si>
    <t>397套</t>
  </si>
  <si>
    <t xml:space="preserve">上装面料：聚酯纤维不低于80%，氨纶不低于5%；下装面料：聚酯纤维不低于60%，氨纶不低于20% </t>
  </si>
  <si>
    <t>保障</t>
  </si>
  <si>
    <t>1.上装面料：聚酯纤维不低于80%，氨纶不低于5%，2.下装面料：聚酯纤维不低于60%，氨纶不低于20% 3.做工和款式看样品</t>
  </si>
  <si>
    <t>完成</t>
  </si>
  <si>
    <t>保障运动员教练员基本训练必备条件</t>
  </si>
  <si>
    <t>运动员，教练员满意度</t>
  </si>
  <si>
    <t>95</t>
  </si>
  <si>
    <t>99%</t>
  </si>
  <si>
    <t>2023年年度比赛经费</t>
  </si>
  <si>
    <t>锻炼队伍，以赛促训，选拔培养高水平体育人才，19个运动队13个项目一年至少参加一次年度比赛。</t>
  </si>
  <si>
    <t>锻炼队伍，以赛促训，选拔培养高水平体育人才，在年度赛中取得优异成绩，获得金牌40枚以上。</t>
  </si>
  <si>
    <t>参加年度比赛</t>
  </si>
  <si>
    <t>19个运动队13个项目一年参加一次年度比赛</t>
  </si>
  <si>
    <t>运动员达标定级，完成省体育局下达年度比赛任务</t>
  </si>
  <si>
    <t>完成省体育局下达年度比赛任务</t>
  </si>
  <si>
    <t>78人</t>
  </si>
  <si>
    <t>完成年度比赛时间</t>
  </si>
  <si>
    <t>2023年12月前完成1次年度比赛</t>
  </si>
  <si>
    <t>选拔培养高水平体育人才</t>
  </si>
  <si>
    <t>锻炼队伍，以赛促训，选拔培养高水平体育人才效果显著</t>
  </si>
  <si>
    <t>运动员满意度</t>
  </si>
  <si>
    <t>教练员满意度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</si>
</sst>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 numFmtId="180" formatCode="#,##0.00_ "/>
    <numFmt numFmtId="181" formatCode="0.00_ "/>
  </numFmts>
  <fonts count="39">
    <font>
      <sz val="11"/>
      <color indexed="8"/>
      <name val="宋体"/>
      <charset val="134"/>
      <scheme val="minor"/>
    </font>
    <font>
      <sz val="11"/>
      <name val="宋体"/>
      <charset val="134"/>
      <scheme val="minor"/>
    </font>
    <font>
      <sz val="11"/>
      <name val="宋体"/>
      <charset val="134"/>
    </font>
    <font>
      <b/>
      <sz val="18"/>
      <name val="宋体"/>
      <charset val="134"/>
      <scheme val="minor"/>
    </font>
    <font>
      <sz val="10"/>
      <name val="宋体"/>
      <charset val="134"/>
      <scheme val="minor"/>
    </font>
    <font>
      <b/>
      <sz val="10"/>
      <name val="宋体"/>
      <charset val="134"/>
      <scheme val="minor"/>
    </font>
    <font>
      <sz val="10"/>
      <name val="SimSun"/>
      <charset val="134"/>
    </font>
    <font>
      <sz val="10"/>
      <name val="宋体"/>
      <charset val="134"/>
    </font>
    <font>
      <sz val="9"/>
      <name val="宋体"/>
      <charset val="134"/>
      <scheme val="minor"/>
    </font>
    <font>
      <b/>
      <sz val="9"/>
      <name val="宋体"/>
      <charset val="134"/>
      <scheme val="minor"/>
    </font>
    <font>
      <sz val="12"/>
      <name val="宋体"/>
      <charset val="134"/>
    </font>
    <font>
      <sz val="22"/>
      <name val="宋体"/>
      <charset val="134"/>
    </font>
    <font>
      <sz val="10"/>
      <name val="Arial"/>
      <charset val="134"/>
    </font>
    <font>
      <b/>
      <sz val="20"/>
      <name val="宋体"/>
      <charset val="134"/>
    </font>
    <font>
      <sz val="9"/>
      <name val="宋体"/>
      <charset val="134"/>
    </font>
    <font>
      <b/>
      <sz val="11"/>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1"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0" applyNumberFormat="0" applyFill="0" applyBorder="0" applyAlignment="0" applyProtection="0">
      <alignment vertical="center"/>
    </xf>
    <xf numFmtId="0" fontId="26" fillId="3" borderId="14" applyNumberFormat="0" applyAlignment="0" applyProtection="0">
      <alignment vertical="center"/>
    </xf>
    <xf numFmtId="0" fontId="27" fillId="4" borderId="15" applyNumberFormat="0" applyAlignment="0" applyProtection="0">
      <alignment vertical="center"/>
    </xf>
    <xf numFmtId="0" fontId="28" fillId="4" borderId="14" applyNumberFormat="0" applyAlignment="0" applyProtection="0">
      <alignment vertical="center"/>
    </xf>
    <xf numFmtId="0" fontId="29" fillId="5" borderId="16" applyNumberFormat="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4" fillId="0" borderId="0">
      <alignment vertical="top"/>
      <protection locked="0"/>
    </xf>
    <xf numFmtId="0" fontId="37" fillId="0" borderId="0"/>
    <xf numFmtId="0" fontId="37" fillId="0" borderId="0">
      <alignment vertical="center"/>
    </xf>
    <xf numFmtId="0" fontId="10" fillId="0" borderId="0"/>
  </cellStyleXfs>
  <cellXfs count="167">
    <xf numFmtId="0" fontId="0" fillId="0" borderId="0" xfId="0">
      <alignment vertical="center"/>
    </xf>
    <xf numFmtId="0" fontId="1" fillId="0" borderId="0" xfId="0" applyFont="1" applyFill="1" applyAlignment="1">
      <alignment horizontal="center" vertical="top"/>
    </xf>
    <xf numFmtId="0" fontId="1" fillId="0" borderId="0" xfId="0" applyFont="1" applyFill="1">
      <alignment vertical="center"/>
    </xf>
    <xf numFmtId="0" fontId="2" fillId="0" borderId="0" xfId="50" applyFont="1" applyFill="1" applyAlignment="1">
      <alignment horizontal="center" vertical="top" wrapText="1"/>
    </xf>
    <xf numFmtId="0" fontId="3" fillId="0" borderId="0" xfId="50" applyFont="1" applyFill="1" applyAlignment="1">
      <alignment horizontal="center" vertical="top" wrapText="1"/>
    </xf>
    <xf numFmtId="0" fontId="4" fillId="0" borderId="1" xfId="50" applyFont="1" applyFill="1" applyBorder="1" applyAlignment="1">
      <alignment horizontal="center" vertical="top" wrapText="1"/>
    </xf>
    <xf numFmtId="49" fontId="4" fillId="0" borderId="1" xfId="50" applyNumberFormat="1" applyFont="1" applyFill="1" applyBorder="1" applyAlignment="1">
      <alignment horizontal="center" vertical="top" wrapText="1"/>
    </xf>
    <xf numFmtId="176" fontId="5" fillId="0" borderId="1" xfId="50" applyNumberFormat="1" applyFont="1" applyFill="1" applyBorder="1" applyAlignment="1">
      <alignment horizontal="center" vertical="top" shrinkToFit="1"/>
    </xf>
    <xf numFmtId="0" fontId="5" fillId="0" borderId="1" xfId="50" applyFont="1" applyFill="1" applyBorder="1" applyAlignment="1">
      <alignment horizontal="center" vertical="top" wrapText="1"/>
    </xf>
    <xf numFmtId="10" fontId="5" fillId="0" borderId="1" xfId="50" applyNumberFormat="1" applyFont="1" applyFill="1" applyBorder="1" applyAlignment="1">
      <alignment horizontal="center" vertical="top" wrapText="1"/>
    </xf>
    <xf numFmtId="4" fontId="6" fillId="0" borderId="2" xfId="0" applyNumberFormat="1" applyFont="1" applyFill="1" applyBorder="1" applyAlignment="1">
      <alignment horizontal="center" vertical="top" wrapText="1"/>
    </xf>
    <xf numFmtId="10" fontId="4" fillId="0" borderId="1" xfId="50" applyNumberFormat="1" applyFont="1" applyFill="1" applyBorder="1" applyAlignment="1">
      <alignment horizontal="center" vertical="top" wrapText="1"/>
    </xf>
    <xf numFmtId="176" fontId="4" fillId="0" borderId="1" xfId="50" applyNumberFormat="1" applyFont="1" applyFill="1" applyBorder="1" applyAlignment="1">
      <alignment horizontal="center" vertical="top" shrinkToFit="1"/>
    </xf>
    <xf numFmtId="177" fontId="4" fillId="0" borderId="1" xfId="50" applyNumberFormat="1" applyFont="1" applyFill="1" applyBorder="1" applyAlignment="1">
      <alignment horizontal="center" vertical="top" wrapText="1"/>
    </xf>
    <xf numFmtId="49" fontId="4" fillId="0" borderId="3" xfId="50" applyNumberFormat="1" applyFont="1" applyFill="1" applyBorder="1" applyAlignment="1">
      <alignment horizontal="center" vertical="top" wrapText="1"/>
    </xf>
    <xf numFmtId="49" fontId="4" fillId="0" borderId="4" xfId="50" applyNumberFormat="1" applyFont="1" applyFill="1" applyBorder="1" applyAlignment="1">
      <alignment horizontal="center" vertical="top" wrapText="1"/>
    </xf>
    <xf numFmtId="49" fontId="4" fillId="0" borderId="5" xfId="50" applyNumberFormat="1" applyFont="1" applyFill="1" applyBorder="1" applyAlignment="1">
      <alignment horizontal="center" vertical="top" wrapText="1"/>
    </xf>
    <xf numFmtId="177" fontId="4" fillId="0" borderId="3" xfId="50" applyNumberFormat="1" applyFont="1" applyFill="1" applyBorder="1" applyAlignment="1">
      <alignment horizontal="center" vertical="top" wrapText="1"/>
    </xf>
    <xf numFmtId="177" fontId="4" fillId="0" borderId="4" xfId="50" applyNumberFormat="1" applyFont="1" applyFill="1" applyBorder="1" applyAlignment="1">
      <alignment horizontal="center" vertical="top" wrapText="1"/>
    </xf>
    <xf numFmtId="0" fontId="4" fillId="0" borderId="3" xfId="50" applyFont="1" applyFill="1" applyBorder="1" applyAlignment="1">
      <alignment horizontal="center" vertical="top" wrapText="1"/>
    </xf>
    <xf numFmtId="0" fontId="4" fillId="0" borderId="4" xfId="50" applyFont="1" applyFill="1" applyBorder="1" applyAlignment="1">
      <alignment horizontal="center" vertical="top" wrapText="1"/>
    </xf>
    <xf numFmtId="0" fontId="4" fillId="0" borderId="5" xfId="50" applyFont="1" applyFill="1" applyBorder="1" applyAlignment="1">
      <alignment horizontal="center" vertical="top" wrapText="1"/>
    </xf>
    <xf numFmtId="0" fontId="4" fillId="0" borderId="6" xfId="50" applyFont="1" applyFill="1" applyBorder="1" applyAlignment="1">
      <alignment horizontal="center" vertical="top" wrapText="1"/>
    </xf>
    <xf numFmtId="0" fontId="4" fillId="0" borderId="7" xfId="50" applyFont="1" applyFill="1" applyBorder="1" applyAlignment="1">
      <alignment horizontal="center" vertical="top" wrapText="1"/>
    </xf>
    <xf numFmtId="0" fontId="4" fillId="0" borderId="1" xfId="50" applyFont="1" applyFill="1" applyBorder="1" applyAlignment="1">
      <alignment horizontal="center" vertical="top"/>
    </xf>
    <xf numFmtId="178" fontId="4" fillId="0" borderId="7" xfId="50" applyNumberFormat="1" applyFont="1" applyFill="1" applyBorder="1" applyAlignment="1">
      <alignment horizontal="center" vertical="top" wrapText="1"/>
    </xf>
    <xf numFmtId="0" fontId="4" fillId="0" borderId="8" xfId="50" applyFont="1" applyFill="1" applyBorder="1" applyAlignment="1">
      <alignment horizontal="center" vertical="top" wrapText="1"/>
    </xf>
    <xf numFmtId="49" fontId="4" fillId="0" borderId="6" xfId="50" applyNumberFormat="1" applyFont="1" applyFill="1" applyBorder="1" applyAlignment="1">
      <alignment horizontal="center" vertical="top" wrapText="1"/>
    </xf>
    <xf numFmtId="9" fontId="4" fillId="0" borderId="7" xfId="50" applyNumberFormat="1" applyFont="1" applyFill="1" applyBorder="1" applyAlignment="1">
      <alignment horizontal="center" vertical="top" wrapText="1"/>
    </xf>
    <xf numFmtId="49" fontId="4" fillId="0" borderId="7" xfId="50" applyNumberFormat="1" applyFont="1" applyFill="1" applyBorder="1" applyAlignment="1">
      <alignment horizontal="center" vertical="top" wrapText="1"/>
    </xf>
    <xf numFmtId="0" fontId="4" fillId="0" borderId="1" xfId="50" applyNumberFormat="1" applyFont="1" applyFill="1" applyBorder="1" applyAlignment="1">
      <alignment horizontal="center" vertical="top" wrapText="1"/>
    </xf>
    <xf numFmtId="9" fontId="4" fillId="0" borderId="1" xfId="50" applyNumberFormat="1" applyFont="1" applyFill="1" applyBorder="1" applyAlignment="1">
      <alignment horizontal="center" vertical="top" wrapText="1"/>
    </xf>
    <xf numFmtId="178" fontId="4" fillId="0" borderId="1" xfId="50" applyNumberFormat="1" applyFont="1" applyFill="1" applyBorder="1" applyAlignment="1">
      <alignment horizontal="center" vertical="top" wrapText="1"/>
    </xf>
    <xf numFmtId="0" fontId="5" fillId="0" borderId="0" xfId="50" applyFont="1" applyFill="1" applyAlignment="1">
      <alignment horizontal="left" vertical="top" wrapText="1"/>
    </xf>
    <xf numFmtId="0" fontId="4" fillId="0" borderId="0" xfId="50" applyFont="1" applyFill="1" applyAlignment="1">
      <alignment horizontal="left" vertical="top" wrapText="1"/>
    </xf>
    <xf numFmtId="0" fontId="1" fillId="0" borderId="0" xfId="0" applyFont="1" applyFill="1" applyAlignment="1">
      <alignment horizontal="left" vertical="top"/>
    </xf>
    <xf numFmtId="0" fontId="7" fillId="0" borderId="0" xfId="0" applyFont="1" applyFill="1" applyAlignment="1">
      <alignment horizontal="center" vertical="top"/>
    </xf>
    <xf numFmtId="177" fontId="4" fillId="0" borderId="5" xfId="50" applyNumberFormat="1" applyFont="1" applyFill="1" applyBorder="1" applyAlignment="1">
      <alignment horizontal="center" vertical="top" wrapText="1"/>
    </xf>
    <xf numFmtId="179" fontId="4" fillId="0" borderId="7" xfId="50" applyNumberFormat="1" applyFont="1" applyFill="1" applyBorder="1" applyAlignment="1">
      <alignment horizontal="center" vertical="top" wrapText="1"/>
    </xf>
    <xf numFmtId="179" fontId="4" fillId="0" borderId="1" xfId="50" applyNumberFormat="1" applyFont="1" applyFill="1" applyBorder="1" applyAlignment="1">
      <alignment horizontal="center" vertical="top" wrapText="1"/>
    </xf>
    <xf numFmtId="0" fontId="8" fillId="0" borderId="1" xfId="50" applyFont="1" applyFill="1" applyBorder="1" applyAlignment="1">
      <alignment horizontal="center" vertical="top" wrapText="1"/>
    </xf>
    <xf numFmtId="179" fontId="5" fillId="0" borderId="1" xfId="50" applyNumberFormat="1" applyFont="1" applyFill="1" applyBorder="1" applyAlignment="1">
      <alignment horizontal="center" vertical="top" wrapText="1"/>
    </xf>
    <xf numFmtId="0" fontId="9" fillId="0" borderId="1" xfId="50" applyFont="1" applyFill="1" applyBorder="1" applyAlignment="1">
      <alignment horizontal="center" vertical="top" wrapText="1"/>
    </xf>
    <xf numFmtId="0" fontId="8" fillId="0" borderId="0" xfId="50" applyFont="1" applyFill="1" applyAlignment="1">
      <alignment horizontal="left" vertical="top" wrapText="1"/>
    </xf>
    <xf numFmtId="0" fontId="1" fillId="0" borderId="0" xfId="0" applyFont="1" applyFill="1" applyAlignment="1">
      <alignment horizontal="center" vertical="center"/>
    </xf>
    <xf numFmtId="0" fontId="2" fillId="0" borderId="0" xfId="50" applyFont="1" applyFill="1" applyAlignment="1">
      <alignment horizontal="center"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shrinkToFit="1"/>
    </xf>
    <xf numFmtId="0" fontId="5" fillId="0" borderId="1" xfId="50" applyFont="1" applyFill="1" applyBorder="1" applyAlignment="1">
      <alignment horizontal="center" vertical="center" wrapText="1"/>
    </xf>
    <xf numFmtId="10" fontId="5" fillId="0" borderId="1" xfId="5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10" fontId="4"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shrinkToFit="1"/>
    </xf>
    <xf numFmtId="177" fontId="4" fillId="0" borderId="1" xfId="50" applyNumberFormat="1"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1" xfId="50" applyFont="1" applyFill="1" applyBorder="1" applyAlignment="1">
      <alignment horizontal="center" vertical="center"/>
    </xf>
    <xf numFmtId="178" fontId="4" fillId="0" borderId="7" xfId="50" applyNumberFormat="1" applyFont="1" applyFill="1" applyBorder="1" applyAlignment="1">
      <alignment horizontal="center" vertical="center" wrapText="1"/>
    </xf>
    <xf numFmtId="0" fontId="4" fillId="0" borderId="8" xfId="50" applyFont="1" applyFill="1" applyBorder="1" applyAlignment="1">
      <alignment horizontal="center" vertical="center" wrapText="1"/>
    </xf>
    <xf numFmtId="0" fontId="4" fillId="0" borderId="9" xfId="50" applyFont="1" applyFill="1" applyBorder="1" applyAlignment="1">
      <alignment horizontal="center" vertical="center" wrapText="1"/>
    </xf>
    <xf numFmtId="49" fontId="4" fillId="0" borderId="6" xfId="50" applyNumberFormat="1"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0" fontId="4" fillId="0" borderId="3" xfId="50" applyFont="1" applyFill="1" applyBorder="1" applyAlignment="1">
      <alignment horizontal="center" wrapText="1"/>
    </xf>
    <xf numFmtId="0" fontId="4" fillId="0" borderId="4" xfId="50" applyFont="1" applyFill="1" applyBorder="1" applyAlignment="1">
      <alignment horizontal="center" wrapText="1"/>
    </xf>
    <xf numFmtId="0" fontId="2" fillId="0" borderId="0" xfId="50" applyFont="1" applyFill="1" applyAlignment="1">
      <alignment horizontal="left" wrapText="1"/>
    </xf>
    <xf numFmtId="0" fontId="5" fillId="0" borderId="0" xfId="50" applyFont="1" applyFill="1" applyAlignment="1">
      <alignment horizontal="left" vertical="center" wrapText="1"/>
    </xf>
    <xf numFmtId="0" fontId="4" fillId="0" borderId="0" xfId="50" applyFont="1" applyFill="1" applyAlignment="1">
      <alignment horizontal="left" vertical="center" wrapText="1"/>
    </xf>
    <xf numFmtId="0" fontId="7" fillId="0" borderId="0" xfId="0" applyFont="1" applyFill="1" applyAlignment="1">
      <alignment horizontal="center" vertical="center"/>
    </xf>
    <xf numFmtId="179" fontId="4" fillId="0" borderId="7" xfId="50" applyNumberFormat="1" applyFont="1" applyFill="1" applyBorder="1" applyAlignment="1">
      <alignment horizontal="center" vertical="center" wrapText="1"/>
    </xf>
    <xf numFmtId="179" fontId="4" fillId="0" borderId="1" xfId="50" applyNumberFormat="1" applyFont="1" applyFill="1" applyBorder="1" applyAlignment="1">
      <alignment horizontal="center" vertical="center" wrapText="1"/>
    </xf>
    <xf numFmtId="0" fontId="4" fillId="0" borderId="5" xfId="50" applyFont="1" applyFill="1" applyBorder="1" applyAlignment="1">
      <alignment horizontal="center" wrapText="1"/>
    </xf>
    <xf numFmtId="0" fontId="8" fillId="0" borderId="1" xfId="50" applyFont="1" applyFill="1" applyBorder="1" applyAlignment="1">
      <alignment horizontal="center" vertical="center" wrapText="1"/>
    </xf>
    <xf numFmtId="179" fontId="5" fillId="0" borderId="1" xfId="5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8" fillId="0" borderId="0" xfId="50" applyFont="1" applyFill="1" applyAlignment="1">
      <alignment horizontal="left" vertical="center" wrapText="1"/>
    </xf>
    <xf numFmtId="0" fontId="2" fillId="0" borderId="0" xfId="50" applyFont="1" applyFill="1" applyAlignment="1">
      <alignment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5" fillId="0" borderId="1" xfId="50" applyNumberFormat="1" applyFont="1" applyFill="1" applyBorder="1" applyAlignment="1">
      <alignment horizontal="right" vertical="center" shrinkToFit="1"/>
    </xf>
    <xf numFmtId="10" fontId="5"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right" vertical="center" shrinkToFit="1"/>
    </xf>
    <xf numFmtId="10" fontId="4" fillId="0" borderId="1" xfId="50" applyNumberFormat="1" applyFont="1" applyFill="1" applyBorder="1" applyAlignment="1">
      <alignment horizontal="right" vertical="center"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49" fontId="4" fillId="0" borderId="5" xfId="50" applyNumberFormat="1" applyFont="1" applyFill="1" applyBorder="1" applyAlignment="1">
      <alignment horizontal="left" vertical="top" wrapText="1"/>
    </xf>
    <xf numFmtId="177" fontId="4" fillId="0" borderId="3" xfId="50" applyNumberFormat="1" applyFont="1" applyFill="1" applyBorder="1" applyAlignment="1">
      <alignment horizontal="left" vertical="top" wrapText="1"/>
    </xf>
    <xf numFmtId="177" fontId="4" fillId="0" borderId="4" xfId="50" applyNumberFormat="1" applyFont="1" applyFill="1" applyBorder="1" applyAlignment="1">
      <alignment horizontal="left" vertical="top" wrapText="1"/>
    </xf>
    <xf numFmtId="0" fontId="4" fillId="0" borderId="1" xfId="50" applyFont="1" applyFill="1" applyBorder="1" applyAlignment="1">
      <alignment horizontal="left" vertical="center" wrapText="1"/>
    </xf>
    <xf numFmtId="0" fontId="4" fillId="0" borderId="1" xfId="49" applyFont="1" applyFill="1" applyBorder="1" applyAlignment="1" applyProtection="1">
      <alignment horizontal="left" vertical="center" wrapText="1"/>
    </xf>
    <xf numFmtId="0" fontId="4" fillId="0" borderId="1" xfId="49" applyFont="1" applyFill="1" applyBorder="1" applyAlignment="1" applyProtection="1">
      <alignment horizontal="center" vertical="center" shrinkToFit="1"/>
      <protection locked="0"/>
    </xf>
    <xf numFmtId="49" fontId="4" fillId="0" borderId="1" xfId="0" applyNumberFormat="1" applyFont="1" applyFill="1" applyBorder="1" applyAlignment="1">
      <alignment horizontal="center" vertical="center" wrapText="1"/>
    </xf>
    <xf numFmtId="0" fontId="4" fillId="0" borderId="0" xfId="50" applyFont="1" applyFill="1" applyAlignment="1">
      <alignment horizontal="center" vertical="center" wrapText="1"/>
    </xf>
    <xf numFmtId="0" fontId="7" fillId="0" borderId="0" xfId="0" applyFont="1" applyFill="1" applyAlignment="1">
      <alignment horizontal="right" vertical="center"/>
    </xf>
    <xf numFmtId="176" fontId="1" fillId="0" borderId="0" xfId="0" applyNumberFormat="1" applyFont="1" applyFill="1">
      <alignment vertical="center"/>
    </xf>
    <xf numFmtId="177" fontId="4" fillId="0" borderId="5" xfId="50" applyNumberFormat="1" applyFont="1" applyFill="1" applyBorder="1" applyAlignment="1">
      <alignment horizontal="left" vertical="top" wrapText="1"/>
    </xf>
    <xf numFmtId="49" fontId="4" fillId="0" borderId="1" xfId="50" applyNumberFormat="1" applyFont="1" applyFill="1" applyBorder="1" applyAlignment="1">
      <alignment horizontal="left" vertical="top" wrapText="1"/>
    </xf>
    <xf numFmtId="0" fontId="8" fillId="0" borderId="0" xfId="50" applyFont="1" applyFill="1" applyAlignment="1">
      <alignment horizontal="center" vertical="center" wrapText="1"/>
    </xf>
    <xf numFmtId="177" fontId="4" fillId="0" borderId="3" xfId="50" applyNumberFormat="1" applyFont="1" applyFill="1" applyBorder="1" applyAlignment="1">
      <alignment horizontal="left" vertical="center" wrapText="1"/>
    </xf>
    <xf numFmtId="177" fontId="4" fillId="0" borderId="4" xfId="50" applyNumberFormat="1" applyFont="1" applyFill="1" applyBorder="1" applyAlignment="1">
      <alignment horizontal="left" vertical="center" wrapText="1"/>
    </xf>
    <xf numFmtId="0" fontId="4" fillId="0" borderId="6" xfId="50" applyFont="1" applyFill="1" applyBorder="1" applyAlignment="1">
      <alignment horizontal="center" vertical="center"/>
    </xf>
    <xf numFmtId="0" fontId="4" fillId="0" borderId="8" xfId="50" applyFont="1" applyFill="1" applyBorder="1" applyAlignment="1">
      <alignment horizontal="center" vertical="center"/>
    </xf>
    <xf numFmtId="0" fontId="4" fillId="0" borderId="6" xfId="50" applyFont="1" applyFill="1" applyBorder="1" applyAlignment="1">
      <alignment vertical="center" wrapText="1"/>
    </xf>
    <xf numFmtId="0" fontId="4" fillId="0" borderId="1" xfId="50" applyNumberFormat="1"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180" fontId="1" fillId="0" borderId="0" xfId="0" applyNumberFormat="1" applyFont="1" applyFill="1">
      <alignment vertical="center"/>
    </xf>
    <xf numFmtId="177" fontId="4" fillId="0" borderId="5" xfId="50" applyNumberFormat="1" applyFont="1" applyFill="1" applyBorder="1" applyAlignment="1">
      <alignment horizontal="left" vertical="center" wrapText="1"/>
    </xf>
    <xf numFmtId="181" fontId="4" fillId="0" borderId="0" xfId="0" applyNumberFormat="1" applyFont="1" applyFill="1">
      <alignment vertical="center"/>
    </xf>
    <xf numFmtId="9" fontId="4" fillId="0" borderId="7" xfId="50" applyNumberFormat="1" applyFont="1" applyFill="1" applyBorder="1" applyAlignment="1">
      <alignment horizontal="center" vertical="center" wrapText="1"/>
    </xf>
    <xf numFmtId="0" fontId="4" fillId="0" borderId="1" xfId="50" applyFont="1" applyFill="1" applyBorder="1" applyAlignment="1">
      <alignment vertical="top" wrapText="1"/>
    </xf>
    <xf numFmtId="0" fontId="5"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5" xfId="5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50" applyFont="1" applyFill="1" applyAlignment="1">
      <alignment horizontal="center" vertical="center" wrapText="1"/>
    </xf>
    <xf numFmtId="0" fontId="4" fillId="0" borderId="0" xfId="0" applyFont="1" applyFill="1">
      <alignment vertical="center"/>
    </xf>
    <xf numFmtId="49" fontId="4" fillId="0" borderId="7" xfId="50" applyNumberFormat="1" applyFont="1" applyFill="1" applyBorder="1" applyAlignment="1">
      <alignment horizontal="center" vertical="center" wrapText="1"/>
    </xf>
    <xf numFmtId="0" fontId="2" fillId="0" borderId="0" xfId="0" applyFont="1" applyFill="1" applyAlignment="1"/>
    <xf numFmtId="49" fontId="4" fillId="0" borderId="3" xfId="50" applyNumberFormat="1" applyFont="1" applyFill="1" applyBorder="1" applyAlignment="1">
      <alignment vertical="top" wrapText="1"/>
    </xf>
    <xf numFmtId="49" fontId="4" fillId="0" borderId="4" xfId="50" applyNumberFormat="1" applyFont="1" applyFill="1" applyBorder="1" applyAlignment="1">
      <alignment vertical="top" wrapText="1"/>
    </xf>
    <xf numFmtId="49" fontId="4" fillId="0" borderId="5" xfId="50" applyNumberFormat="1" applyFont="1" applyFill="1" applyBorder="1" applyAlignment="1">
      <alignment vertical="top" wrapText="1"/>
    </xf>
    <xf numFmtId="177" fontId="4" fillId="0" borderId="1" xfId="50" applyNumberFormat="1" applyFont="1" applyFill="1" applyBorder="1" applyAlignment="1">
      <alignment vertical="center" wrapText="1"/>
    </xf>
    <xf numFmtId="176" fontId="2" fillId="0" borderId="0" xfId="0" applyNumberFormat="1" applyFont="1" applyFill="1" applyAlignment="1"/>
    <xf numFmtId="0" fontId="1" fillId="0" borderId="0" xfId="0" applyFont="1" applyFill="1" applyBorder="1" applyAlignment="1"/>
    <xf numFmtId="0" fontId="10" fillId="0" borderId="0" xfId="52" applyFont="1" applyFill="1" applyBorder="1" applyAlignment="1">
      <alignment vertical="center"/>
    </xf>
    <xf numFmtId="0" fontId="10" fillId="0" borderId="0" xfId="52" applyFont="1"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7" fillId="0" borderId="0" xfId="0" applyFont="1" applyFill="1" applyAlignment="1"/>
    <xf numFmtId="0" fontId="7" fillId="0" borderId="0" xfId="0" applyFont="1" applyFill="1" applyBorder="1" applyAlignment="1">
      <alignment horizontal="center"/>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6" fontId="2" fillId="0" borderId="1" xfId="0" applyNumberFormat="1" applyFont="1" applyFill="1" applyBorder="1" applyAlignment="1">
      <alignment horizontal="right" vertical="center" shrinkToFit="1"/>
    </xf>
    <xf numFmtId="4" fontId="2" fillId="0" borderId="1" xfId="0" applyNumberFormat="1" applyFont="1" applyFill="1" applyBorder="1" applyAlignment="1">
      <alignment horizontal="right" vertical="center"/>
    </xf>
    <xf numFmtId="0" fontId="7" fillId="0" borderId="1"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0" xfId="0" applyFont="1" applyFill="1" applyBorder="1">
      <alignment vertical="center"/>
    </xf>
    <xf numFmtId="0" fontId="11" fillId="0" borderId="0" xfId="0" applyFont="1" applyFill="1" applyBorder="1" applyAlignment="1">
      <alignment horizontal="center" wrapText="1"/>
    </xf>
    <xf numFmtId="0" fontId="1" fillId="0" borderId="0" xfId="0" applyFont="1" applyFill="1" applyBorder="1" applyAlignment="1">
      <alignment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176" fontId="2" fillId="0" borderId="1" xfId="0" applyNumberFormat="1" applyFont="1" applyFill="1" applyBorder="1" applyAlignment="1">
      <alignment horizontal="right" vertical="center" wrapText="1" shrinkToFit="1"/>
    </xf>
    <xf numFmtId="4" fontId="1" fillId="0" borderId="1" xfId="0" applyNumberFormat="1" applyFont="1" applyFill="1" applyBorder="1" applyAlignment="1">
      <alignment vertical="center"/>
    </xf>
    <xf numFmtId="176" fontId="1" fillId="0" borderId="1" xfId="0" applyNumberFormat="1" applyFont="1" applyFill="1" applyBorder="1" applyAlignment="1">
      <alignment vertical="center"/>
    </xf>
    <xf numFmtId="0" fontId="7" fillId="0" borderId="0" xfId="0" applyFont="1" applyFill="1" applyBorder="1" applyAlignment="1">
      <alignment horizontal="right"/>
    </xf>
    <xf numFmtId="0" fontId="13" fillId="0" borderId="0" xfId="0" applyFont="1" applyFill="1" applyAlignment="1">
      <alignment horizontal="center" vertical="center"/>
    </xf>
    <xf numFmtId="0" fontId="10" fillId="0" borderId="0" xfId="0" applyFont="1" applyFill="1" applyAlignment="1"/>
    <xf numFmtId="0" fontId="2" fillId="0" borderId="10" xfId="0" applyNumberFormat="1" applyFont="1" applyFill="1" applyBorder="1" applyAlignment="1">
      <alignment horizontal="center" vertical="center"/>
    </xf>
    <xf numFmtId="0" fontId="2" fillId="0" borderId="10" xfId="0" applyNumberFormat="1" applyFont="1" applyFill="1" applyBorder="1" applyAlignment="1">
      <alignment horizontal="left" vertical="center"/>
    </xf>
    <xf numFmtId="4" fontId="2" fillId="0" borderId="10" xfId="0" applyNumberFormat="1" applyFont="1" applyFill="1" applyBorder="1" applyAlignment="1">
      <alignment horizontal="right" vertical="center"/>
    </xf>
    <xf numFmtId="0" fontId="2" fillId="0" borderId="10" xfId="0" applyNumberFormat="1" applyFont="1" applyFill="1" applyBorder="1" applyAlignment="1">
      <alignment horizontal="left" vertical="center" wrapText="1"/>
    </xf>
    <xf numFmtId="0" fontId="14" fillId="0" borderId="0" xfId="0" applyFont="1" applyFill="1" applyAlignment="1"/>
    <xf numFmtId="0" fontId="2" fillId="0" borderId="10" xfId="0" applyNumberFormat="1" applyFont="1" applyFill="1" applyBorder="1" applyAlignment="1">
      <alignment horizontal="center" vertical="center" wrapText="1"/>
    </xf>
    <xf numFmtId="0" fontId="15" fillId="0" borderId="10" xfId="0" applyNumberFormat="1" applyFont="1" applyFill="1" applyBorder="1" applyAlignment="1">
      <alignment horizontal="left" vertical="center" wrapText="1"/>
    </xf>
    <xf numFmtId="4" fontId="2" fillId="0" borderId="10" xfId="0" applyNumberFormat="1" applyFont="1" applyFill="1" applyBorder="1" applyAlignment="1">
      <alignment horizontal="right" vertical="center" wrapText="1"/>
    </xf>
    <xf numFmtId="0" fontId="16" fillId="0" borderId="0" xfId="0" applyFont="1" applyFill="1" applyAlignment="1">
      <alignment horizontal="center" vertical="center"/>
    </xf>
    <xf numFmtId="0" fontId="2" fillId="0" borderId="10" xfId="0" applyNumberFormat="1" applyFont="1" applyFill="1" applyBorder="1" applyAlignment="1">
      <alignment horizontal="right" vertical="center"/>
    </xf>
    <xf numFmtId="0" fontId="4" fillId="0" borderId="7" xfId="50" applyFont="1" applyFill="1" applyBorder="1" applyAlignment="1" quotePrefix="1">
      <alignment horizontal="center" vertical="top"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 name="常规_04-分类改革-预算表"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2" sqref="C22"/>
    </sheetView>
  </sheetViews>
  <sheetFormatPr defaultColWidth="9" defaultRowHeight="13.5" outlineLevelCol="5"/>
  <cols>
    <col min="1" max="1" width="32.1083333333333" style="2" customWidth="1"/>
    <col min="2" max="2" width="4.775" style="2" customWidth="1"/>
    <col min="3" max="3" width="19.4416666666667" style="2" customWidth="1"/>
    <col min="4" max="4" width="32.6666666666667" style="2" customWidth="1"/>
    <col min="5" max="5" width="4.775" style="2" customWidth="1"/>
    <col min="6" max="6" width="18.6666666666667" style="2" customWidth="1"/>
    <col min="7" max="16384" width="9" style="2"/>
  </cols>
  <sheetData>
    <row r="1" ht="27" spans="3:3">
      <c r="C1" s="165" t="s">
        <v>0</v>
      </c>
    </row>
    <row r="2" ht="14.25" spans="6:6">
      <c r="F2" s="156" t="s">
        <v>1</v>
      </c>
    </row>
    <row r="3" ht="14.25" spans="1:6">
      <c r="A3" s="156" t="s">
        <v>2</v>
      </c>
      <c r="F3" s="156" t="s">
        <v>3</v>
      </c>
    </row>
    <row r="4" ht="19.5" customHeight="1" spans="1:6">
      <c r="A4" s="157" t="s">
        <v>4</v>
      </c>
      <c r="B4" s="157"/>
      <c r="C4" s="157"/>
      <c r="D4" s="157" t="s">
        <v>5</v>
      </c>
      <c r="E4" s="157"/>
      <c r="F4" s="157"/>
    </row>
    <row r="5" ht="19.5" customHeight="1" spans="1:6">
      <c r="A5" s="157" t="s">
        <v>6</v>
      </c>
      <c r="B5" s="157" t="s">
        <v>7</v>
      </c>
      <c r="C5" s="157" t="s">
        <v>8</v>
      </c>
      <c r="D5" s="157" t="s">
        <v>9</v>
      </c>
      <c r="E5" s="157" t="s">
        <v>7</v>
      </c>
      <c r="F5" s="157" t="s">
        <v>8</v>
      </c>
    </row>
    <row r="6" ht="19.5" customHeight="1" spans="1:6">
      <c r="A6" s="157" t="s">
        <v>10</v>
      </c>
      <c r="B6" s="157"/>
      <c r="C6" s="157" t="s">
        <v>11</v>
      </c>
      <c r="D6" s="157" t="s">
        <v>10</v>
      </c>
      <c r="E6" s="157"/>
      <c r="F6" s="157" t="s">
        <v>12</v>
      </c>
    </row>
    <row r="7" ht="19.5" customHeight="1" spans="1:6">
      <c r="A7" s="158" t="s">
        <v>13</v>
      </c>
      <c r="B7" s="157" t="s">
        <v>11</v>
      </c>
      <c r="C7" s="159">
        <v>15593964.39</v>
      </c>
      <c r="D7" s="158" t="s">
        <v>14</v>
      </c>
      <c r="E7" s="157" t="s">
        <v>15</v>
      </c>
      <c r="F7" s="159"/>
    </row>
    <row r="8" ht="19.5" customHeight="1" spans="1:6">
      <c r="A8" s="158" t="s">
        <v>16</v>
      </c>
      <c r="B8" s="157" t="s">
        <v>12</v>
      </c>
      <c r="C8" s="159">
        <v>2001766.3</v>
      </c>
      <c r="D8" s="158" t="s">
        <v>17</v>
      </c>
      <c r="E8" s="157" t="s">
        <v>18</v>
      </c>
      <c r="F8" s="159"/>
    </row>
    <row r="9" ht="19.5" customHeight="1" spans="1:6">
      <c r="A9" s="158" t="s">
        <v>19</v>
      </c>
      <c r="B9" s="157" t="s">
        <v>20</v>
      </c>
      <c r="C9" s="159"/>
      <c r="D9" s="158" t="s">
        <v>21</v>
      </c>
      <c r="E9" s="157" t="s">
        <v>22</v>
      </c>
      <c r="F9" s="159"/>
    </row>
    <row r="10" ht="19.5" customHeight="1" spans="1:6">
      <c r="A10" s="158" t="s">
        <v>23</v>
      </c>
      <c r="B10" s="157" t="s">
        <v>24</v>
      </c>
      <c r="C10" s="159">
        <v>0</v>
      </c>
      <c r="D10" s="158" t="s">
        <v>25</v>
      </c>
      <c r="E10" s="157" t="s">
        <v>26</v>
      </c>
      <c r="F10" s="159"/>
    </row>
    <row r="11" ht="19.5" customHeight="1" spans="1:6">
      <c r="A11" s="158" t="s">
        <v>27</v>
      </c>
      <c r="B11" s="157" t="s">
        <v>28</v>
      </c>
      <c r="C11" s="159">
        <v>0</v>
      </c>
      <c r="D11" s="158" t="s">
        <v>29</v>
      </c>
      <c r="E11" s="157" t="s">
        <v>30</v>
      </c>
      <c r="F11" s="159">
        <v>12813257.03</v>
      </c>
    </row>
    <row r="12" ht="19.5" customHeight="1" spans="1:6">
      <c r="A12" s="158" t="s">
        <v>31</v>
      </c>
      <c r="B12" s="157" t="s">
        <v>32</v>
      </c>
      <c r="C12" s="159">
        <v>0</v>
      </c>
      <c r="D12" s="158" t="s">
        <v>33</v>
      </c>
      <c r="E12" s="157" t="s">
        <v>34</v>
      </c>
      <c r="F12" s="159"/>
    </row>
    <row r="13" ht="19.5" customHeight="1" spans="1:6">
      <c r="A13" s="158" t="s">
        <v>35</v>
      </c>
      <c r="B13" s="157" t="s">
        <v>36</v>
      </c>
      <c r="C13" s="159">
        <v>0</v>
      </c>
      <c r="D13" s="158" t="s">
        <v>37</v>
      </c>
      <c r="E13" s="157" t="s">
        <v>38</v>
      </c>
      <c r="F13" s="159"/>
    </row>
    <row r="14" ht="19.5" customHeight="1" spans="1:6">
      <c r="A14" s="158" t="s">
        <v>39</v>
      </c>
      <c r="B14" s="157" t="s">
        <v>40</v>
      </c>
      <c r="C14" s="159">
        <v>0</v>
      </c>
      <c r="D14" s="158" t="s">
        <v>41</v>
      </c>
      <c r="E14" s="157" t="s">
        <v>42</v>
      </c>
      <c r="F14" s="159">
        <v>1445445.03</v>
      </c>
    </row>
    <row r="15" ht="19.5" customHeight="1" spans="1:6">
      <c r="A15" s="158"/>
      <c r="B15" s="157" t="s">
        <v>43</v>
      </c>
      <c r="C15" s="166"/>
      <c r="D15" s="158" t="s">
        <v>44</v>
      </c>
      <c r="E15" s="157" t="s">
        <v>45</v>
      </c>
      <c r="F15" s="159">
        <v>761722.33</v>
      </c>
    </row>
    <row r="16" ht="19.5" customHeight="1" spans="1:6">
      <c r="A16" s="158"/>
      <c r="B16" s="157" t="s">
        <v>46</v>
      </c>
      <c r="C16" s="166"/>
      <c r="D16" s="158" t="s">
        <v>47</v>
      </c>
      <c r="E16" s="157" t="s">
        <v>48</v>
      </c>
      <c r="F16" s="159"/>
    </row>
    <row r="17" ht="19.5" customHeight="1" spans="1:6">
      <c r="A17" s="158"/>
      <c r="B17" s="157" t="s">
        <v>49</v>
      </c>
      <c r="C17" s="166"/>
      <c r="D17" s="158" t="s">
        <v>50</v>
      </c>
      <c r="E17" s="157" t="s">
        <v>51</v>
      </c>
      <c r="F17" s="159"/>
    </row>
    <row r="18" ht="19.5" customHeight="1" spans="1:6">
      <c r="A18" s="158"/>
      <c r="B18" s="157" t="s">
        <v>52</v>
      </c>
      <c r="C18" s="166"/>
      <c r="D18" s="158" t="s">
        <v>53</v>
      </c>
      <c r="E18" s="157" t="s">
        <v>54</v>
      </c>
      <c r="F18" s="159"/>
    </row>
    <row r="19" ht="19.5" customHeight="1" spans="1:6">
      <c r="A19" s="158"/>
      <c r="B19" s="157" t="s">
        <v>55</v>
      </c>
      <c r="C19" s="166"/>
      <c r="D19" s="158" t="s">
        <v>56</v>
      </c>
      <c r="E19" s="157" t="s">
        <v>57</v>
      </c>
      <c r="F19" s="159"/>
    </row>
    <row r="20" ht="19.5" customHeight="1" spans="1:6">
      <c r="A20" s="158"/>
      <c r="B20" s="157" t="s">
        <v>58</v>
      </c>
      <c r="C20" s="166"/>
      <c r="D20" s="158" t="s">
        <v>59</v>
      </c>
      <c r="E20" s="157" t="s">
        <v>60</v>
      </c>
      <c r="F20" s="159"/>
    </row>
    <row r="21" ht="19.5" customHeight="1" spans="1:6">
      <c r="A21" s="158"/>
      <c r="B21" s="157" t="s">
        <v>61</v>
      </c>
      <c r="C21" s="166"/>
      <c r="D21" s="158" t="s">
        <v>62</v>
      </c>
      <c r="E21" s="157" t="s">
        <v>63</v>
      </c>
      <c r="F21" s="159"/>
    </row>
    <row r="22" ht="19.5" customHeight="1" spans="1:6">
      <c r="A22" s="158"/>
      <c r="B22" s="157" t="s">
        <v>64</v>
      </c>
      <c r="C22" s="166"/>
      <c r="D22" s="158" t="s">
        <v>65</v>
      </c>
      <c r="E22" s="157" t="s">
        <v>66</v>
      </c>
      <c r="F22" s="159"/>
    </row>
    <row r="23" ht="19.5" customHeight="1" spans="1:6">
      <c r="A23" s="158"/>
      <c r="B23" s="157" t="s">
        <v>67</v>
      </c>
      <c r="C23" s="166"/>
      <c r="D23" s="158" t="s">
        <v>68</v>
      </c>
      <c r="E23" s="157" t="s">
        <v>69</v>
      </c>
      <c r="F23" s="159"/>
    </row>
    <row r="24" ht="19.5" customHeight="1" spans="1:6">
      <c r="A24" s="158"/>
      <c r="B24" s="157" t="s">
        <v>70</v>
      </c>
      <c r="C24" s="166"/>
      <c r="D24" s="158" t="s">
        <v>71</v>
      </c>
      <c r="E24" s="157" t="s">
        <v>72</v>
      </c>
      <c r="F24" s="159"/>
    </row>
    <row r="25" ht="19.5" customHeight="1" spans="1:6">
      <c r="A25" s="158"/>
      <c r="B25" s="157" t="s">
        <v>73</v>
      </c>
      <c r="C25" s="166"/>
      <c r="D25" s="158" t="s">
        <v>74</v>
      </c>
      <c r="E25" s="157" t="s">
        <v>75</v>
      </c>
      <c r="F25" s="159">
        <v>578346</v>
      </c>
    </row>
    <row r="26" ht="19.5" customHeight="1" spans="1:6">
      <c r="A26" s="158"/>
      <c r="B26" s="157" t="s">
        <v>76</v>
      </c>
      <c r="C26" s="166"/>
      <c r="D26" s="158" t="s">
        <v>77</v>
      </c>
      <c r="E26" s="157" t="s">
        <v>78</v>
      </c>
      <c r="F26" s="159"/>
    </row>
    <row r="27" ht="19.5" customHeight="1" spans="1:6">
      <c r="A27" s="158"/>
      <c r="B27" s="157" t="s">
        <v>79</v>
      </c>
      <c r="C27" s="166"/>
      <c r="D27" s="158" t="s">
        <v>80</v>
      </c>
      <c r="E27" s="157" t="s">
        <v>81</v>
      </c>
      <c r="F27" s="159"/>
    </row>
    <row r="28" ht="19.5" customHeight="1" spans="1:6">
      <c r="A28" s="158"/>
      <c r="B28" s="157" t="s">
        <v>82</v>
      </c>
      <c r="C28" s="166"/>
      <c r="D28" s="158" t="s">
        <v>83</v>
      </c>
      <c r="E28" s="157" t="s">
        <v>84</v>
      </c>
      <c r="F28" s="159"/>
    </row>
    <row r="29" ht="19.5" customHeight="1" spans="1:6">
      <c r="A29" s="158"/>
      <c r="B29" s="157" t="s">
        <v>85</v>
      </c>
      <c r="C29" s="166"/>
      <c r="D29" s="158" t="s">
        <v>86</v>
      </c>
      <c r="E29" s="157" t="s">
        <v>87</v>
      </c>
      <c r="F29" s="159">
        <v>2001766.3</v>
      </c>
    </row>
    <row r="30" ht="19.5" customHeight="1" spans="1:6">
      <c r="A30" s="157"/>
      <c r="B30" s="157" t="s">
        <v>88</v>
      </c>
      <c r="C30" s="166"/>
      <c r="D30" s="158" t="s">
        <v>89</v>
      </c>
      <c r="E30" s="157" t="s">
        <v>90</v>
      </c>
      <c r="F30" s="159"/>
    </row>
    <row r="31" ht="19.5" customHeight="1" spans="1:6">
      <c r="A31" s="157"/>
      <c r="B31" s="157" t="s">
        <v>91</v>
      </c>
      <c r="C31" s="166"/>
      <c r="D31" s="158" t="s">
        <v>92</v>
      </c>
      <c r="E31" s="157" t="s">
        <v>93</v>
      </c>
      <c r="F31" s="159"/>
    </row>
    <row r="32" ht="19.5" customHeight="1" spans="1:6">
      <c r="A32" s="157"/>
      <c r="B32" s="157" t="s">
        <v>94</v>
      </c>
      <c r="C32" s="166"/>
      <c r="D32" s="158" t="s">
        <v>95</v>
      </c>
      <c r="E32" s="157" t="s">
        <v>96</v>
      </c>
      <c r="F32" s="159"/>
    </row>
    <row r="33" ht="19.5" customHeight="1" spans="1:6">
      <c r="A33" s="157" t="s">
        <v>97</v>
      </c>
      <c r="B33" s="157" t="s">
        <v>98</v>
      </c>
      <c r="C33" s="159">
        <v>17595730.69</v>
      </c>
      <c r="D33" s="157" t="s">
        <v>99</v>
      </c>
      <c r="E33" s="157" t="s">
        <v>100</v>
      </c>
      <c r="F33" s="159">
        <v>17600536.69</v>
      </c>
    </row>
    <row r="34" ht="19.5" customHeight="1" spans="1:6">
      <c r="A34" s="158" t="s">
        <v>101</v>
      </c>
      <c r="B34" s="157" t="s">
        <v>102</v>
      </c>
      <c r="C34" s="159"/>
      <c r="D34" s="158" t="s">
        <v>103</v>
      </c>
      <c r="E34" s="157" t="s">
        <v>104</v>
      </c>
      <c r="F34" s="159"/>
    </row>
    <row r="35" ht="19.5" customHeight="1" spans="1:6">
      <c r="A35" s="158" t="s">
        <v>105</v>
      </c>
      <c r="B35" s="157" t="s">
        <v>106</v>
      </c>
      <c r="C35" s="159">
        <v>84711.96</v>
      </c>
      <c r="D35" s="158" t="s">
        <v>107</v>
      </c>
      <c r="E35" s="157" t="s">
        <v>108</v>
      </c>
      <c r="F35" s="159">
        <v>79905.96</v>
      </c>
    </row>
    <row r="36" ht="19.5" customHeight="1" spans="1:6">
      <c r="A36" s="157" t="s">
        <v>109</v>
      </c>
      <c r="B36" s="157" t="s">
        <v>110</v>
      </c>
      <c r="C36" s="159">
        <v>17680442.65</v>
      </c>
      <c r="D36" s="157" t="s">
        <v>109</v>
      </c>
      <c r="E36" s="157" t="s">
        <v>111</v>
      </c>
      <c r="F36" s="159">
        <v>17680442.65</v>
      </c>
    </row>
    <row r="37" ht="19.5" customHeight="1" spans="1:6">
      <c r="A37" s="158" t="s">
        <v>112</v>
      </c>
      <c r="B37" s="158"/>
      <c r="C37" s="158"/>
      <c r="D37" s="158"/>
      <c r="E37" s="158"/>
      <c r="F37" s="158"/>
    </row>
    <row r="38" ht="19.5" customHeight="1" spans="1:6">
      <c r="A38" s="158" t="s">
        <v>113</v>
      </c>
      <c r="B38" s="158"/>
      <c r="C38" s="158"/>
      <c r="D38" s="158"/>
      <c r="E38" s="158"/>
      <c r="F38" s="15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4" sqref="H34"/>
    </sheetView>
  </sheetViews>
  <sheetFormatPr defaultColWidth="9" defaultRowHeight="13.5" outlineLevelCol="4"/>
  <cols>
    <col min="1" max="1" width="39.2166666666667" style="2" customWidth="1"/>
    <col min="2" max="2" width="6.10833333333333" style="2" customWidth="1"/>
    <col min="3" max="5" width="15" style="2" customWidth="1"/>
    <col min="6" max="16384" width="9" style="2"/>
  </cols>
  <sheetData>
    <row r="1" ht="25.5" spans="3:3">
      <c r="C1" s="155" t="s">
        <v>457</v>
      </c>
    </row>
    <row r="2" ht="14.25" spans="5:5">
      <c r="E2" s="156" t="s">
        <v>458</v>
      </c>
    </row>
    <row r="3" ht="14.25" spans="1:5">
      <c r="A3" s="156" t="s">
        <v>2</v>
      </c>
      <c r="E3" s="156" t="s">
        <v>459</v>
      </c>
    </row>
    <row r="4" ht="15" customHeight="1" spans="1:5">
      <c r="A4" s="162" t="s">
        <v>460</v>
      </c>
      <c r="B4" s="162" t="s">
        <v>7</v>
      </c>
      <c r="C4" s="162" t="s">
        <v>461</v>
      </c>
      <c r="D4" s="162" t="s">
        <v>462</v>
      </c>
      <c r="E4" s="162" t="s">
        <v>463</v>
      </c>
    </row>
    <row r="5" ht="15" customHeight="1" spans="1:5">
      <c r="A5" s="162" t="s">
        <v>464</v>
      </c>
      <c r="B5" s="162"/>
      <c r="C5" s="162" t="s">
        <v>11</v>
      </c>
      <c r="D5" s="162" t="s">
        <v>12</v>
      </c>
      <c r="E5" s="162" t="s">
        <v>20</v>
      </c>
    </row>
    <row r="6" ht="15" customHeight="1" spans="1:5">
      <c r="A6" s="163" t="s">
        <v>465</v>
      </c>
      <c r="B6" s="162" t="s">
        <v>11</v>
      </c>
      <c r="C6" s="162" t="s">
        <v>466</v>
      </c>
      <c r="D6" s="162" t="s">
        <v>466</v>
      </c>
      <c r="E6" s="162" t="s">
        <v>466</v>
      </c>
    </row>
    <row r="7" ht="15" customHeight="1" spans="1:5">
      <c r="A7" s="160" t="s">
        <v>467</v>
      </c>
      <c r="B7" s="162" t="s">
        <v>12</v>
      </c>
      <c r="C7" s="164">
        <v>19000</v>
      </c>
      <c r="D7" s="164">
        <v>19000</v>
      </c>
      <c r="E7" s="164"/>
    </row>
    <row r="8" ht="15" customHeight="1" spans="1:5">
      <c r="A8" s="160" t="s">
        <v>468</v>
      </c>
      <c r="B8" s="162" t="s">
        <v>20</v>
      </c>
      <c r="C8" s="164"/>
      <c r="D8" s="164"/>
      <c r="E8" s="164"/>
    </row>
    <row r="9" ht="15" customHeight="1" spans="1:5">
      <c r="A9" s="160" t="s">
        <v>469</v>
      </c>
      <c r="B9" s="162" t="s">
        <v>24</v>
      </c>
      <c r="C9" s="164">
        <v>19000</v>
      </c>
      <c r="D9" s="164">
        <v>19000</v>
      </c>
      <c r="E9" s="164"/>
    </row>
    <row r="10" ht="15" customHeight="1" spans="1:5">
      <c r="A10" s="160" t="s">
        <v>470</v>
      </c>
      <c r="B10" s="162" t="s">
        <v>28</v>
      </c>
      <c r="C10" s="164"/>
      <c r="D10" s="164"/>
      <c r="E10" s="164"/>
    </row>
    <row r="11" ht="15" customHeight="1" spans="1:5">
      <c r="A11" s="160" t="s">
        <v>471</v>
      </c>
      <c r="B11" s="162" t="s">
        <v>32</v>
      </c>
      <c r="C11" s="164">
        <v>19000</v>
      </c>
      <c r="D11" s="164">
        <v>19000</v>
      </c>
      <c r="E11" s="164"/>
    </row>
    <row r="12" ht="15" customHeight="1" spans="1:5">
      <c r="A12" s="160" t="s">
        <v>472</v>
      </c>
      <c r="B12" s="162" t="s">
        <v>36</v>
      </c>
      <c r="C12" s="164"/>
      <c r="D12" s="164"/>
      <c r="E12" s="164"/>
    </row>
    <row r="13" ht="15" customHeight="1" spans="1:5">
      <c r="A13" s="160" t="s">
        <v>473</v>
      </c>
      <c r="B13" s="162" t="s">
        <v>40</v>
      </c>
      <c r="C13" s="162" t="s">
        <v>466</v>
      </c>
      <c r="D13" s="162" t="s">
        <v>466</v>
      </c>
      <c r="E13" s="164"/>
    </row>
    <row r="14" ht="15" customHeight="1" spans="1:5">
      <c r="A14" s="160" t="s">
        <v>474</v>
      </c>
      <c r="B14" s="162" t="s">
        <v>43</v>
      </c>
      <c r="C14" s="162" t="s">
        <v>466</v>
      </c>
      <c r="D14" s="162" t="s">
        <v>466</v>
      </c>
      <c r="E14" s="164"/>
    </row>
    <row r="15" ht="15" customHeight="1" spans="1:5">
      <c r="A15" s="160" t="s">
        <v>475</v>
      </c>
      <c r="B15" s="162" t="s">
        <v>46</v>
      </c>
      <c r="C15" s="162" t="s">
        <v>466</v>
      </c>
      <c r="D15" s="162" t="s">
        <v>466</v>
      </c>
      <c r="E15" s="164"/>
    </row>
    <row r="16" ht="15" customHeight="1" spans="1:5">
      <c r="A16" s="160" t="s">
        <v>476</v>
      </c>
      <c r="B16" s="162" t="s">
        <v>49</v>
      </c>
      <c r="C16" s="162" t="s">
        <v>466</v>
      </c>
      <c r="D16" s="162" t="s">
        <v>466</v>
      </c>
      <c r="E16" s="162" t="s">
        <v>466</v>
      </c>
    </row>
    <row r="17" ht="15" customHeight="1" spans="1:5">
      <c r="A17" s="160" t="s">
        <v>477</v>
      </c>
      <c r="B17" s="162" t="s">
        <v>52</v>
      </c>
      <c r="C17" s="162" t="s">
        <v>466</v>
      </c>
      <c r="D17" s="162" t="s">
        <v>466</v>
      </c>
      <c r="E17" s="164"/>
    </row>
    <row r="18" ht="15" customHeight="1" spans="1:5">
      <c r="A18" s="160" t="s">
        <v>478</v>
      </c>
      <c r="B18" s="162" t="s">
        <v>55</v>
      </c>
      <c r="C18" s="162" t="s">
        <v>466</v>
      </c>
      <c r="D18" s="162" t="s">
        <v>466</v>
      </c>
      <c r="E18" s="164"/>
    </row>
    <row r="19" ht="15" customHeight="1" spans="1:5">
      <c r="A19" s="160" t="s">
        <v>479</v>
      </c>
      <c r="B19" s="162" t="s">
        <v>58</v>
      </c>
      <c r="C19" s="162" t="s">
        <v>466</v>
      </c>
      <c r="D19" s="162" t="s">
        <v>466</v>
      </c>
      <c r="E19" s="164"/>
    </row>
    <row r="20" ht="15" customHeight="1" spans="1:5">
      <c r="A20" s="160" t="s">
        <v>480</v>
      </c>
      <c r="B20" s="162" t="s">
        <v>61</v>
      </c>
      <c r="C20" s="162" t="s">
        <v>466</v>
      </c>
      <c r="D20" s="162" t="s">
        <v>466</v>
      </c>
      <c r="E20" s="164"/>
    </row>
    <row r="21" ht="15" customHeight="1" spans="1:5">
      <c r="A21" s="160" t="s">
        <v>481</v>
      </c>
      <c r="B21" s="162" t="s">
        <v>64</v>
      </c>
      <c r="C21" s="162" t="s">
        <v>466</v>
      </c>
      <c r="D21" s="162" t="s">
        <v>466</v>
      </c>
      <c r="E21" s="164"/>
    </row>
    <row r="22" ht="15" customHeight="1" spans="1:5">
      <c r="A22" s="160" t="s">
        <v>482</v>
      </c>
      <c r="B22" s="162" t="s">
        <v>67</v>
      </c>
      <c r="C22" s="162" t="s">
        <v>466</v>
      </c>
      <c r="D22" s="162" t="s">
        <v>466</v>
      </c>
      <c r="E22" s="164"/>
    </row>
    <row r="23" ht="15" customHeight="1" spans="1:5">
      <c r="A23" s="160" t="s">
        <v>483</v>
      </c>
      <c r="B23" s="162" t="s">
        <v>70</v>
      </c>
      <c r="C23" s="162" t="s">
        <v>466</v>
      </c>
      <c r="D23" s="162" t="s">
        <v>466</v>
      </c>
      <c r="E23" s="164"/>
    </row>
    <row r="24" ht="15" customHeight="1" spans="1:5">
      <c r="A24" s="160" t="s">
        <v>484</v>
      </c>
      <c r="B24" s="162" t="s">
        <v>73</v>
      </c>
      <c r="C24" s="162" t="s">
        <v>466</v>
      </c>
      <c r="D24" s="162" t="s">
        <v>466</v>
      </c>
      <c r="E24" s="164"/>
    </row>
    <row r="25" ht="15" customHeight="1" spans="1:5">
      <c r="A25" s="160" t="s">
        <v>485</v>
      </c>
      <c r="B25" s="162" t="s">
        <v>76</v>
      </c>
      <c r="C25" s="162" t="s">
        <v>466</v>
      </c>
      <c r="D25" s="162" t="s">
        <v>466</v>
      </c>
      <c r="E25" s="164"/>
    </row>
    <row r="26" ht="15" customHeight="1" spans="1:5">
      <c r="A26" s="160" t="s">
        <v>486</v>
      </c>
      <c r="B26" s="162" t="s">
        <v>79</v>
      </c>
      <c r="C26" s="162" t="s">
        <v>466</v>
      </c>
      <c r="D26" s="162" t="s">
        <v>466</v>
      </c>
      <c r="E26" s="164"/>
    </row>
    <row r="27" ht="15" customHeight="1" spans="1:5">
      <c r="A27" s="163" t="s">
        <v>487</v>
      </c>
      <c r="B27" s="162" t="s">
        <v>82</v>
      </c>
      <c r="C27" s="162" t="s">
        <v>466</v>
      </c>
      <c r="D27" s="162" t="s">
        <v>466</v>
      </c>
      <c r="E27" s="164"/>
    </row>
    <row r="28" ht="15" customHeight="1" spans="1:5">
      <c r="A28" s="160" t="s">
        <v>488</v>
      </c>
      <c r="B28" s="162" t="s">
        <v>85</v>
      </c>
      <c r="C28" s="162" t="s">
        <v>466</v>
      </c>
      <c r="D28" s="162" t="s">
        <v>466</v>
      </c>
      <c r="E28" s="164"/>
    </row>
    <row r="29" ht="15" customHeight="1" spans="1:5">
      <c r="A29" s="160" t="s">
        <v>489</v>
      </c>
      <c r="B29" s="162" t="s">
        <v>88</v>
      </c>
      <c r="C29" s="162" t="s">
        <v>466</v>
      </c>
      <c r="D29" s="162" t="s">
        <v>466</v>
      </c>
      <c r="E29" s="164"/>
    </row>
    <row r="30" ht="41.25" customHeight="1" spans="1:5">
      <c r="A30" s="160" t="s">
        <v>490</v>
      </c>
      <c r="B30" s="160"/>
      <c r="C30" s="160"/>
      <c r="D30" s="160"/>
      <c r="E30" s="160"/>
    </row>
    <row r="31" ht="27" customHeight="1" spans="1:5">
      <c r="A31" s="160" t="s">
        <v>491</v>
      </c>
      <c r="B31" s="160"/>
      <c r="C31" s="160"/>
      <c r="D31" s="160"/>
      <c r="E31" s="160"/>
    </row>
    <row r="33" spans="3:3">
      <c r="C33" s="161"/>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7" sqref="C7:D9"/>
    </sheetView>
  </sheetViews>
  <sheetFormatPr defaultColWidth="9" defaultRowHeight="13.5" outlineLevelCol="4"/>
  <cols>
    <col min="1" max="1" width="30.1083333333333" style="2" customWidth="1"/>
    <col min="2" max="2" width="11" style="2" customWidth="1"/>
    <col min="3" max="3" width="16.4416666666667" style="2" customWidth="1"/>
    <col min="4" max="4" width="16.2166666666667" style="2" customWidth="1"/>
    <col min="5" max="5" width="18" style="2" customWidth="1"/>
    <col min="6" max="16384" width="9" style="2"/>
  </cols>
  <sheetData>
    <row r="1" ht="25.5" spans="3:3">
      <c r="C1" s="155" t="s">
        <v>492</v>
      </c>
    </row>
    <row r="2" ht="14.25" spans="5:5">
      <c r="E2" s="156" t="s">
        <v>493</v>
      </c>
    </row>
    <row r="3" ht="14.25" spans="1:5">
      <c r="A3" s="156" t="s">
        <v>2</v>
      </c>
      <c r="E3" s="156" t="s">
        <v>3</v>
      </c>
    </row>
    <row r="4" ht="15" customHeight="1" spans="1:5">
      <c r="A4" s="157" t="s">
        <v>460</v>
      </c>
      <c r="B4" s="157" t="s">
        <v>7</v>
      </c>
      <c r="C4" s="157" t="s">
        <v>461</v>
      </c>
      <c r="D4" s="157" t="s">
        <v>462</v>
      </c>
      <c r="E4" s="157" t="s">
        <v>463</v>
      </c>
    </row>
    <row r="5" ht="15" customHeight="1" spans="1:5">
      <c r="A5" s="158" t="s">
        <v>464</v>
      </c>
      <c r="B5" s="157"/>
      <c r="C5" s="157" t="s">
        <v>11</v>
      </c>
      <c r="D5" s="157" t="s">
        <v>12</v>
      </c>
      <c r="E5" s="157" t="s">
        <v>20</v>
      </c>
    </row>
    <row r="6" ht="15" customHeight="1" spans="1:5">
      <c r="A6" s="158" t="s">
        <v>494</v>
      </c>
      <c r="B6" s="157" t="s">
        <v>11</v>
      </c>
      <c r="C6" s="157" t="s">
        <v>466</v>
      </c>
      <c r="D6" s="157" t="s">
        <v>466</v>
      </c>
      <c r="E6" s="157" t="s">
        <v>466</v>
      </c>
    </row>
    <row r="7" ht="15" customHeight="1" spans="1:5">
      <c r="A7" s="158" t="s">
        <v>467</v>
      </c>
      <c r="B7" s="157" t="s">
        <v>12</v>
      </c>
      <c r="C7" s="159">
        <v>19000</v>
      </c>
      <c r="D7" s="159">
        <v>19000</v>
      </c>
      <c r="E7" s="159"/>
    </row>
    <row r="8" ht="15" customHeight="1" spans="1:5">
      <c r="A8" s="158" t="s">
        <v>468</v>
      </c>
      <c r="B8" s="157" t="s">
        <v>20</v>
      </c>
      <c r="C8" s="159"/>
      <c r="D8" s="159"/>
      <c r="E8" s="159"/>
    </row>
    <row r="9" ht="15" customHeight="1" spans="1:5">
      <c r="A9" s="158" t="s">
        <v>469</v>
      </c>
      <c r="B9" s="157" t="s">
        <v>24</v>
      </c>
      <c r="C9" s="159">
        <v>19000</v>
      </c>
      <c r="D9" s="159">
        <v>19000</v>
      </c>
      <c r="E9" s="159"/>
    </row>
    <row r="10" ht="15" customHeight="1" spans="1:5">
      <c r="A10" s="158" t="s">
        <v>470</v>
      </c>
      <c r="B10" s="157" t="s">
        <v>28</v>
      </c>
      <c r="C10" s="159"/>
      <c r="D10" s="159"/>
      <c r="E10" s="159"/>
    </row>
    <row r="11" ht="15" customHeight="1" spans="1:5">
      <c r="A11" s="158" t="s">
        <v>471</v>
      </c>
      <c r="B11" s="157" t="s">
        <v>32</v>
      </c>
      <c r="C11" s="159">
        <v>19000</v>
      </c>
      <c r="D11" s="159">
        <v>19000</v>
      </c>
      <c r="E11" s="159"/>
    </row>
    <row r="12" ht="15" customHeight="1" spans="1:5">
      <c r="A12" s="158" t="s">
        <v>472</v>
      </c>
      <c r="B12" s="157" t="s">
        <v>36</v>
      </c>
      <c r="C12" s="159"/>
      <c r="D12" s="159"/>
      <c r="E12" s="159"/>
    </row>
    <row r="13" ht="15" customHeight="1" spans="1:5">
      <c r="A13" s="158" t="s">
        <v>473</v>
      </c>
      <c r="B13" s="157" t="s">
        <v>40</v>
      </c>
      <c r="C13" s="157" t="s">
        <v>466</v>
      </c>
      <c r="D13" s="157" t="s">
        <v>466</v>
      </c>
      <c r="E13" s="159"/>
    </row>
    <row r="14" ht="15" customHeight="1" spans="1:5">
      <c r="A14" s="158" t="s">
        <v>474</v>
      </c>
      <c r="B14" s="157" t="s">
        <v>43</v>
      </c>
      <c r="C14" s="157" t="s">
        <v>466</v>
      </c>
      <c r="D14" s="157" t="s">
        <v>466</v>
      </c>
      <c r="E14" s="159"/>
    </row>
    <row r="15" ht="15" customHeight="1" spans="1:5">
      <c r="A15" s="158" t="s">
        <v>475</v>
      </c>
      <c r="B15" s="157" t="s">
        <v>46</v>
      </c>
      <c r="C15" s="157" t="s">
        <v>466</v>
      </c>
      <c r="D15" s="157" t="s">
        <v>466</v>
      </c>
      <c r="E15" s="159"/>
    </row>
    <row r="16" ht="48" customHeight="1" spans="1:5">
      <c r="A16" s="160" t="s">
        <v>495</v>
      </c>
      <c r="B16" s="160"/>
      <c r="C16" s="160"/>
      <c r="D16" s="160"/>
      <c r="E16" s="160"/>
    </row>
    <row r="18" spans="3:3">
      <c r="C18" s="161"/>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selection activeCell="S8" sqref="S8"/>
    </sheetView>
  </sheetViews>
  <sheetFormatPr defaultColWidth="9" defaultRowHeight="14.25"/>
  <cols>
    <col min="1" max="2" width="9" style="129"/>
    <col min="3" max="4" width="19.3333333333333" style="129" customWidth="1"/>
    <col min="5" max="5" width="12.6666666666667" style="129"/>
    <col min="6" max="6" width="14.8833333333333" style="129" customWidth="1"/>
    <col min="7" max="7" width="13.775" style="129" customWidth="1"/>
    <col min="8" max="8" width="14.6666666666667" style="129" customWidth="1"/>
    <col min="9" max="9" width="13.3333333333333" style="129" customWidth="1"/>
    <col min="10" max="10" width="9" style="130"/>
    <col min="11" max="11" width="9" style="129"/>
    <col min="12" max="12" width="9.33333333333333" style="129"/>
    <col min="13" max="13" width="13.3333333333333" style="129" customWidth="1"/>
    <col min="14" max="15" width="13.775" style="129" customWidth="1"/>
    <col min="16" max="17" width="9" style="129"/>
    <col min="18" max="18" width="11.4416666666667" style="129" customWidth="1"/>
    <col min="19" max="19" width="10.3333333333333" style="129"/>
    <col min="20" max="16384" width="9" style="129"/>
  </cols>
  <sheetData>
    <row r="1" s="128" customFormat="1" ht="27" spans="1:21">
      <c r="A1" s="131" t="s">
        <v>496</v>
      </c>
      <c r="B1" s="131"/>
      <c r="C1" s="131"/>
      <c r="D1" s="131"/>
      <c r="E1" s="131"/>
      <c r="F1" s="131"/>
      <c r="G1" s="131"/>
      <c r="H1" s="131"/>
      <c r="I1" s="131"/>
      <c r="J1" s="131"/>
      <c r="K1" s="131"/>
      <c r="L1" s="146"/>
      <c r="M1" s="146"/>
      <c r="N1" s="131"/>
      <c r="O1" s="131"/>
      <c r="P1" s="131"/>
      <c r="Q1" s="131"/>
      <c r="R1" s="131"/>
      <c r="S1" s="131"/>
      <c r="T1" s="131"/>
      <c r="U1" s="131"/>
    </row>
    <row r="2" s="128" customFormat="1" ht="13.5" spans="1:21">
      <c r="A2" s="132"/>
      <c r="B2" s="132"/>
      <c r="C2" s="132"/>
      <c r="D2" s="132"/>
      <c r="E2" s="132"/>
      <c r="F2" s="132"/>
      <c r="G2" s="132"/>
      <c r="H2" s="132"/>
      <c r="I2" s="132"/>
      <c r="J2" s="132"/>
      <c r="K2" s="132"/>
      <c r="L2" s="147"/>
      <c r="M2" s="147"/>
      <c r="U2" s="154" t="s">
        <v>497</v>
      </c>
    </row>
    <row r="3" s="128" customFormat="1" ht="13.5" spans="1:21">
      <c r="A3" s="133" t="s">
        <v>2</v>
      </c>
      <c r="B3" s="132"/>
      <c r="C3" s="132"/>
      <c r="D3" s="132"/>
      <c r="E3" s="134"/>
      <c r="F3" s="134"/>
      <c r="G3" s="132"/>
      <c r="H3" s="132"/>
      <c r="I3" s="132"/>
      <c r="J3" s="132"/>
      <c r="K3" s="132"/>
      <c r="L3" s="147"/>
      <c r="M3" s="147"/>
      <c r="U3" s="154" t="s">
        <v>3</v>
      </c>
    </row>
    <row r="4" s="128" customFormat="1" ht="13.5" customHeight="1" spans="1:21">
      <c r="A4" s="135" t="s">
        <v>6</v>
      </c>
      <c r="B4" s="135" t="s">
        <v>7</v>
      </c>
      <c r="C4" s="135" t="s">
        <v>498</v>
      </c>
      <c r="D4" s="135" t="s">
        <v>499</v>
      </c>
      <c r="E4" s="135" t="s">
        <v>500</v>
      </c>
      <c r="F4" s="136" t="s">
        <v>501</v>
      </c>
      <c r="G4" s="136"/>
      <c r="H4" s="136"/>
      <c r="I4" s="136"/>
      <c r="J4" s="136"/>
      <c r="K4" s="136"/>
      <c r="L4" s="136"/>
      <c r="M4" s="136"/>
      <c r="N4" s="136"/>
      <c r="O4" s="136"/>
      <c r="P4" s="148" t="s">
        <v>502</v>
      </c>
      <c r="Q4" s="135" t="s">
        <v>503</v>
      </c>
      <c r="R4" s="135" t="s">
        <v>504</v>
      </c>
      <c r="S4" s="135"/>
      <c r="T4" s="135" t="s">
        <v>505</v>
      </c>
      <c r="U4" s="135"/>
    </row>
    <row r="5" s="128" customFormat="1" ht="13.5" customHeight="1" spans="1:21">
      <c r="A5" s="135"/>
      <c r="B5" s="135"/>
      <c r="C5" s="135"/>
      <c r="D5" s="135"/>
      <c r="E5" s="135"/>
      <c r="F5" s="136" t="s">
        <v>124</v>
      </c>
      <c r="G5" s="136"/>
      <c r="H5" s="136" t="s">
        <v>506</v>
      </c>
      <c r="I5" s="136"/>
      <c r="J5" s="136" t="s">
        <v>507</v>
      </c>
      <c r="K5" s="136"/>
      <c r="L5" s="149" t="s">
        <v>508</v>
      </c>
      <c r="M5" s="149"/>
      <c r="N5" s="150" t="s">
        <v>509</v>
      </c>
      <c r="O5" s="150"/>
      <c r="P5" s="148"/>
      <c r="Q5" s="135"/>
      <c r="R5" s="135"/>
      <c r="S5" s="135"/>
      <c r="T5" s="135"/>
      <c r="U5" s="135"/>
    </row>
    <row r="6" s="128" customFormat="1" ht="13.5" spans="1:21">
      <c r="A6" s="135"/>
      <c r="B6" s="135"/>
      <c r="C6" s="135"/>
      <c r="D6" s="135"/>
      <c r="E6" s="135"/>
      <c r="F6" s="136" t="s">
        <v>510</v>
      </c>
      <c r="G6" s="137" t="s">
        <v>511</v>
      </c>
      <c r="H6" s="136" t="s">
        <v>510</v>
      </c>
      <c r="I6" s="137" t="s">
        <v>511</v>
      </c>
      <c r="J6" s="136" t="s">
        <v>510</v>
      </c>
      <c r="K6" s="137" t="s">
        <v>511</v>
      </c>
      <c r="L6" s="136" t="s">
        <v>510</v>
      </c>
      <c r="M6" s="137" t="s">
        <v>511</v>
      </c>
      <c r="N6" s="136" t="s">
        <v>510</v>
      </c>
      <c r="O6" s="137" t="s">
        <v>511</v>
      </c>
      <c r="P6" s="148"/>
      <c r="Q6" s="135"/>
      <c r="R6" s="136" t="s">
        <v>510</v>
      </c>
      <c r="S6" s="137" t="s">
        <v>511</v>
      </c>
      <c r="T6" s="136" t="s">
        <v>510</v>
      </c>
      <c r="U6" s="137" t="s">
        <v>511</v>
      </c>
    </row>
    <row r="7" s="128" customFormat="1" ht="13.5" spans="1:21">
      <c r="A7" s="135" t="s">
        <v>10</v>
      </c>
      <c r="B7" s="135"/>
      <c r="C7" s="135" t="s">
        <v>512</v>
      </c>
      <c r="D7" s="137" t="s">
        <v>513</v>
      </c>
      <c r="E7" s="138">
        <v>3</v>
      </c>
      <c r="F7" s="138" t="s">
        <v>514</v>
      </c>
      <c r="G7" s="139" t="s">
        <v>515</v>
      </c>
      <c r="H7" s="138">
        <v>6</v>
      </c>
      <c r="I7" s="138">
        <v>7</v>
      </c>
      <c r="J7" s="138">
        <v>8</v>
      </c>
      <c r="K7" s="138">
        <v>9</v>
      </c>
      <c r="L7" s="138">
        <v>10</v>
      </c>
      <c r="M7" s="138">
        <v>11</v>
      </c>
      <c r="N7" s="138">
        <v>12</v>
      </c>
      <c r="O7" s="138">
        <v>13</v>
      </c>
      <c r="P7" s="138">
        <v>14</v>
      </c>
      <c r="Q7" s="138">
        <v>15</v>
      </c>
      <c r="R7" s="138">
        <v>16</v>
      </c>
      <c r="S7" s="138">
        <v>17</v>
      </c>
      <c r="T7" s="138">
        <v>18</v>
      </c>
      <c r="U7" s="138">
        <v>19</v>
      </c>
    </row>
    <row r="8" s="128" customFormat="1" ht="13.5" spans="1:21">
      <c r="A8" s="140" t="s">
        <v>129</v>
      </c>
      <c r="B8" s="135">
        <v>1</v>
      </c>
      <c r="C8" s="141">
        <f>SUM(E8,G8,P8,Q8,S8,U8)</f>
        <v>9196434.05</v>
      </c>
      <c r="D8" s="141">
        <f>SUM(E8,F8,P8,Q8,R8,T8)</f>
        <v>20813525.95</v>
      </c>
      <c r="E8" s="141">
        <v>217820.11</v>
      </c>
      <c r="F8" s="141">
        <f>SUM(H8,J8,L8,N8)</f>
        <v>20415885.84</v>
      </c>
      <c r="G8" s="141">
        <f>SUM(I8,K8,M8,O8)</f>
        <v>8936655.94</v>
      </c>
      <c r="H8" s="142">
        <v>13720132.51</v>
      </c>
      <c r="I8" s="142">
        <v>7441920.04</v>
      </c>
      <c r="J8" s="141"/>
      <c r="K8" s="141"/>
      <c r="L8" s="151"/>
      <c r="M8" s="151"/>
      <c r="N8" s="152">
        <v>6695753.33</v>
      </c>
      <c r="O8" s="152">
        <v>1494735.9</v>
      </c>
      <c r="P8" s="153"/>
      <c r="Q8" s="153"/>
      <c r="R8" s="152">
        <v>179820</v>
      </c>
      <c r="S8" s="153">
        <v>41958</v>
      </c>
      <c r="T8" s="153"/>
      <c r="U8" s="153"/>
    </row>
    <row r="9" s="128" customFormat="1" ht="13.5" customHeight="1" spans="1:21">
      <c r="A9" s="143" t="s">
        <v>516</v>
      </c>
      <c r="B9" s="143"/>
      <c r="C9" s="143"/>
      <c r="D9" s="143"/>
      <c r="E9" s="143"/>
      <c r="F9" s="143"/>
      <c r="G9" s="143"/>
      <c r="H9" s="143"/>
      <c r="I9" s="143"/>
      <c r="J9" s="143"/>
      <c r="K9" s="143"/>
      <c r="L9" s="143"/>
      <c r="M9" s="143"/>
      <c r="N9" s="143"/>
      <c r="O9" s="143"/>
      <c r="P9" s="143"/>
      <c r="Q9" s="143"/>
      <c r="R9" s="143"/>
      <c r="S9" s="143"/>
      <c r="T9" s="143"/>
      <c r="U9" s="143"/>
    </row>
    <row r="10" s="2" customFormat="1" spans="1:21">
      <c r="A10" s="144"/>
      <c r="B10" s="144"/>
      <c r="C10" s="144"/>
      <c r="D10" s="144"/>
      <c r="E10" s="145"/>
      <c r="F10" s="145"/>
      <c r="G10" s="144"/>
      <c r="H10" s="144"/>
      <c r="I10" s="144"/>
      <c r="J10" s="144"/>
      <c r="K10" s="144"/>
      <c r="L10" s="144"/>
      <c r="M10" s="144"/>
      <c r="N10" s="129"/>
      <c r="O10" s="129"/>
      <c r="P10" s="129"/>
      <c r="Q10" s="129"/>
      <c r="R10" s="129"/>
      <c r="S10" s="129"/>
      <c r="T10" s="129"/>
      <c r="U10" s="129"/>
    </row>
    <row r="11" spans="10:10">
      <c r="J11" s="12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G36" sqref="G36"/>
    </sheetView>
  </sheetViews>
  <sheetFormatPr defaultColWidth="9" defaultRowHeight="13.5"/>
  <cols>
    <col min="1" max="2" width="8.775" style="122" customWidth="1"/>
    <col min="3" max="3" width="18.4416666666667" style="122" customWidth="1"/>
    <col min="4" max="6" width="11.4416666666667" style="122" customWidth="1"/>
    <col min="7" max="7" width="8.775" style="122" customWidth="1"/>
    <col min="8" max="8" width="9.33333333333333" style="122" customWidth="1"/>
    <col min="9" max="9" width="7.33333333333333" style="122" customWidth="1"/>
    <col min="10" max="10" width="18.4416666666667" style="122" customWidth="1"/>
    <col min="11" max="11" width="11.6666666666667" style="122" customWidth="1"/>
    <col min="12" max="16" width="9" style="122"/>
    <col min="17" max="16384" width="9" style="2"/>
  </cols>
  <sheetData>
    <row r="1" spans="1:10">
      <c r="A1" s="80" t="s">
        <v>517</v>
      </c>
      <c r="B1" s="80"/>
      <c r="C1" s="80"/>
      <c r="D1" s="80"/>
      <c r="E1" s="80"/>
      <c r="F1" s="80"/>
      <c r="G1" s="80"/>
      <c r="H1" s="80"/>
      <c r="I1" s="80"/>
      <c r="J1" s="80"/>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521</v>
      </c>
      <c r="D4" s="48"/>
      <c r="E4" s="48"/>
      <c r="F4" s="48"/>
      <c r="G4" s="48"/>
      <c r="H4" s="48"/>
      <c r="I4" s="48"/>
      <c r="J4" s="48"/>
    </row>
    <row r="5" spans="1:10">
      <c r="A5" s="47" t="s">
        <v>522</v>
      </c>
      <c r="B5" s="47"/>
      <c r="C5" s="81" t="s">
        <v>523</v>
      </c>
      <c r="D5" s="81"/>
      <c r="E5" s="81"/>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1">
      <c r="A7" s="47"/>
      <c r="B7" s="47"/>
      <c r="C7" s="82" t="s">
        <v>532</v>
      </c>
      <c r="D7" s="83">
        <f t="shared" ref="D7:F7" si="0">SUM(D8:D10)</f>
        <v>261875</v>
      </c>
      <c r="E7" s="83">
        <f t="shared" si="0"/>
        <v>261875</v>
      </c>
      <c r="F7" s="83">
        <f t="shared" si="0"/>
        <v>209000</v>
      </c>
      <c r="G7" s="50">
        <v>10</v>
      </c>
      <c r="H7" s="84" t="str">
        <f t="shared" ref="H7:H10" si="1">IF(E7&gt;0,ROUND(F7/E7,3)*100&amp;"%","—")</f>
        <v>79.8%</v>
      </c>
      <c r="I7" s="55">
        <f>G7*H7</f>
        <v>7.98</v>
      </c>
      <c r="J7" s="55"/>
      <c r="K7" s="127"/>
    </row>
    <row r="8" ht="24" spans="1:10">
      <c r="A8" s="47"/>
      <c r="B8" s="47"/>
      <c r="C8" s="82" t="s">
        <v>533</v>
      </c>
      <c r="D8" s="85">
        <f>14.04*10000</f>
        <v>140400</v>
      </c>
      <c r="E8" s="85">
        <f>14.04*10000</f>
        <v>140400</v>
      </c>
      <c r="F8" s="85">
        <v>87525</v>
      </c>
      <c r="G8" s="47" t="s">
        <v>466</v>
      </c>
      <c r="H8" s="86" t="str">
        <f t="shared" si="1"/>
        <v>62.3%</v>
      </c>
      <c r="I8" s="55" t="s">
        <v>466</v>
      </c>
      <c r="J8" s="55"/>
    </row>
    <row r="9" ht="24" spans="1:10">
      <c r="A9" s="47"/>
      <c r="B9" s="47"/>
      <c r="C9" s="82" t="s">
        <v>534</v>
      </c>
      <c r="D9" s="85">
        <v>121475</v>
      </c>
      <c r="E9" s="85">
        <v>121475</v>
      </c>
      <c r="F9" s="85">
        <v>121475</v>
      </c>
      <c r="G9" s="47" t="s">
        <v>466</v>
      </c>
      <c r="H9" s="86" t="str">
        <f t="shared" si="1"/>
        <v>100%</v>
      </c>
      <c r="I9" s="55" t="s">
        <v>466</v>
      </c>
      <c r="J9" s="55"/>
    </row>
    <row r="10" spans="1:10">
      <c r="A10" s="47"/>
      <c r="B10" s="47"/>
      <c r="C10" s="82" t="s">
        <v>535</v>
      </c>
      <c r="D10" s="85">
        <v>0</v>
      </c>
      <c r="E10" s="85">
        <v>0</v>
      </c>
      <c r="F10" s="85"/>
      <c r="G10" s="47" t="s">
        <v>466</v>
      </c>
      <c r="H10" s="86" t="str">
        <f t="shared" si="1"/>
        <v>—</v>
      </c>
      <c r="I10" s="55" t="s">
        <v>466</v>
      </c>
      <c r="J10" s="55"/>
    </row>
    <row r="11" spans="1:10">
      <c r="A11" s="47" t="s">
        <v>536</v>
      </c>
      <c r="B11" s="47" t="s">
        <v>537</v>
      </c>
      <c r="C11" s="47"/>
      <c r="D11" s="47"/>
      <c r="E11" s="47"/>
      <c r="F11" s="55" t="s">
        <v>538</v>
      </c>
      <c r="G11" s="55"/>
      <c r="H11" s="55"/>
      <c r="I11" s="55"/>
      <c r="J11" s="55"/>
    </row>
    <row r="12" ht="40.5" customHeight="1" spans="1:10">
      <c r="A12" s="47"/>
      <c r="B12" s="123" t="s">
        <v>539</v>
      </c>
      <c r="C12" s="124"/>
      <c r="D12" s="124"/>
      <c r="E12" s="125"/>
      <c r="F12" s="126" t="s">
        <v>540</v>
      </c>
      <c r="G12" s="126"/>
      <c r="H12" s="126"/>
      <c r="I12" s="126"/>
      <c r="J12" s="126"/>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ht="25.5" customHeight="1" spans="1:10">
      <c r="A15" s="47" t="s">
        <v>552</v>
      </c>
      <c r="B15" s="59" t="s">
        <v>553</v>
      </c>
      <c r="C15" s="47" t="s">
        <v>554</v>
      </c>
      <c r="D15" s="61" t="s">
        <v>555</v>
      </c>
      <c r="E15" s="47">
        <v>100</v>
      </c>
      <c r="F15" s="47" t="s">
        <v>556</v>
      </c>
      <c r="G15" s="112">
        <v>1</v>
      </c>
      <c r="H15" s="62">
        <v>20</v>
      </c>
      <c r="I15" s="73">
        <v>20</v>
      </c>
      <c r="J15" s="60"/>
    </row>
    <row r="16" ht="25.5" customHeight="1" spans="1:10">
      <c r="A16" s="47"/>
      <c r="B16" s="59" t="s">
        <v>557</v>
      </c>
      <c r="C16" s="47" t="s">
        <v>558</v>
      </c>
      <c r="D16" s="61" t="s">
        <v>555</v>
      </c>
      <c r="E16" s="47">
        <v>100</v>
      </c>
      <c r="F16" s="47" t="s">
        <v>556</v>
      </c>
      <c r="G16" s="112">
        <v>1</v>
      </c>
      <c r="H16" s="62">
        <v>20</v>
      </c>
      <c r="I16" s="73">
        <v>20</v>
      </c>
      <c r="J16" s="60"/>
    </row>
    <row r="17" ht="25.5" customHeight="1" spans="1:10">
      <c r="A17" s="47" t="s">
        <v>559</v>
      </c>
      <c r="B17" s="59" t="s">
        <v>560</v>
      </c>
      <c r="C17" s="47" t="s">
        <v>561</v>
      </c>
      <c r="D17" s="61" t="s">
        <v>555</v>
      </c>
      <c r="E17" s="47">
        <v>100</v>
      </c>
      <c r="F17" s="47" t="s">
        <v>556</v>
      </c>
      <c r="G17" s="112">
        <v>1</v>
      </c>
      <c r="H17" s="62">
        <v>20</v>
      </c>
      <c r="I17" s="73">
        <v>20</v>
      </c>
      <c r="J17" s="60"/>
    </row>
    <row r="18" ht="25.5" customHeight="1" spans="1:10">
      <c r="A18" s="47"/>
      <c r="B18" s="60"/>
      <c r="C18" s="47" t="s">
        <v>562</v>
      </c>
      <c r="D18" s="61" t="s">
        <v>563</v>
      </c>
      <c r="E18" s="47">
        <v>99.76</v>
      </c>
      <c r="F18" s="47" t="s">
        <v>556</v>
      </c>
      <c r="G18" s="112">
        <v>1</v>
      </c>
      <c r="H18" s="62">
        <v>20</v>
      </c>
      <c r="I18" s="73">
        <v>20</v>
      </c>
      <c r="J18" s="60"/>
    </row>
    <row r="19" ht="25.5" customHeight="1" spans="1:10">
      <c r="A19" s="64" t="s">
        <v>564</v>
      </c>
      <c r="B19" s="65" t="s">
        <v>565</v>
      </c>
      <c r="C19" s="47" t="s">
        <v>566</v>
      </c>
      <c r="D19" s="61" t="s">
        <v>567</v>
      </c>
      <c r="E19" s="107">
        <v>100</v>
      </c>
      <c r="F19" s="48" t="s">
        <v>556</v>
      </c>
      <c r="G19" s="108">
        <v>1</v>
      </c>
      <c r="H19" s="66">
        <v>10</v>
      </c>
      <c r="I19" s="74">
        <v>10</v>
      </c>
      <c r="J19" s="6" t="s">
        <v>568</v>
      </c>
    </row>
    <row r="20" spans="1:10">
      <c r="A20" s="47" t="s">
        <v>569</v>
      </c>
      <c r="B20" s="47"/>
      <c r="C20" s="47"/>
      <c r="D20" s="67"/>
      <c r="E20" s="68"/>
      <c r="F20" s="68"/>
      <c r="G20" s="68"/>
      <c r="H20" s="68"/>
      <c r="I20" s="75"/>
      <c r="J20" s="76" t="s">
        <v>570</v>
      </c>
    </row>
    <row r="21" spans="1:10">
      <c r="A21" s="50" t="s">
        <v>571</v>
      </c>
      <c r="B21" s="50"/>
      <c r="C21" s="50"/>
      <c r="D21" s="50"/>
      <c r="E21" s="50"/>
      <c r="F21" s="50"/>
      <c r="G21" s="50"/>
      <c r="H21" s="50">
        <v>100</v>
      </c>
      <c r="I21" s="77">
        <f>SUM(I7,I15:I19)</f>
        <v>97.98</v>
      </c>
      <c r="J21" s="78" t="s">
        <v>572</v>
      </c>
    </row>
    <row r="22" spans="1:10">
      <c r="A22" s="80"/>
      <c r="B22" s="80"/>
      <c r="C22" s="80"/>
      <c r="D22" s="80"/>
      <c r="E22" s="80"/>
      <c r="F22" s="80"/>
      <c r="G22" s="80"/>
      <c r="H22" s="80"/>
      <c r="I22" s="80"/>
      <c r="J22" s="80"/>
    </row>
    <row r="23" spans="1:10">
      <c r="A23" s="70" t="s">
        <v>573</v>
      </c>
      <c r="B23" s="96"/>
      <c r="C23" s="96"/>
      <c r="D23" s="96"/>
      <c r="E23" s="96"/>
      <c r="F23" s="96"/>
      <c r="G23" s="96"/>
      <c r="H23" s="96"/>
      <c r="I23" s="96"/>
      <c r="J23" s="101"/>
    </row>
    <row r="24" spans="1:10">
      <c r="A24" s="71" t="s">
        <v>574</v>
      </c>
      <c r="B24" s="71"/>
      <c r="C24" s="71"/>
      <c r="D24" s="71"/>
      <c r="E24" s="71"/>
      <c r="F24" s="71"/>
      <c r="G24" s="71"/>
      <c r="H24" s="71"/>
      <c r="I24" s="71"/>
      <c r="J24" s="71"/>
    </row>
    <row r="25" spans="1:10">
      <c r="A25" s="71" t="s">
        <v>575</v>
      </c>
      <c r="B25" s="71"/>
      <c r="C25" s="71"/>
      <c r="D25" s="71"/>
      <c r="E25" s="71"/>
      <c r="F25" s="71"/>
      <c r="G25" s="71"/>
      <c r="H25" s="71"/>
      <c r="I25" s="71"/>
      <c r="J25" s="71"/>
    </row>
    <row r="26" spans="1:10">
      <c r="A26" s="71" t="s">
        <v>576</v>
      </c>
      <c r="B26" s="71"/>
      <c r="C26" s="71"/>
      <c r="D26" s="71"/>
      <c r="E26" s="71"/>
      <c r="F26" s="71"/>
      <c r="G26" s="71"/>
      <c r="H26" s="71"/>
      <c r="I26" s="71"/>
      <c r="J26" s="71"/>
    </row>
    <row r="27" spans="1:10">
      <c r="A27" s="71" t="s">
        <v>577</v>
      </c>
      <c r="B27" s="71"/>
      <c r="C27" s="71"/>
      <c r="D27" s="71"/>
      <c r="E27" s="71"/>
      <c r="F27" s="71"/>
      <c r="G27" s="71"/>
      <c r="H27" s="71"/>
      <c r="I27" s="71"/>
      <c r="J27" s="71"/>
    </row>
    <row r="28" spans="1:10">
      <c r="A28" s="71" t="s">
        <v>578</v>
      </c>
      <c r="B28" s="71"/>
      <c r="C28" s="71"/>
      <c r="D28" s="71"/>
      <c r="E28" s="71"/>
      <c r="F28" s="71"/>
      <c r="G28" s="71"/>
      <c r="H28" s="71"/>
      <c r="I28" s="71"/>
      <c r="J28" s="71"/>
    </row>
    <row r="29" spans="1:10">
      <c r="A29" s="71" t="s">
        <v>579</v>
      </c>
      <c r="B29" s="71"/>
      <c r="C29" s="71"/>
      <c r="D29" s="71"/>
      <c r="E29" s="71"/>
      <c r="F29" s="71"/>
      <c r="G29" s="71"/>
      <c r="H29" s="71"/>
      <c r="I29" s="71"/>
      <c r="J29" s="71"/>
    </row>
    <row r="30" spans="1:10">
      <c r="A30" s="71" t="s">
        <v>580</v>
      </c>
      <c r="B30" s="71"/>
      <c r="C30" s="71"/>
      <c r="D30" s="71"/>
      <c r="E30" s="71"/>
      <c r="F30" s="71"/>
      <c r="G30" s="71"/>
      <c r="H30" s="71"/>
      <c r="I30" s="71"/>
      <c r="J30" s="71"/>
    </row>
    <row r="31" spans="1:10">
      <c r="A31" s="71" t="s">
        <v>581</v>
      </c>
      <c r="B31" s="71"/>
      <c r="C31" s="71"/>
      <c r="D31" s="71"/>
      <c r="E31" s="71"/>
      <c r="F31" s="71"/>
      <c r="G31" s="71"/>
      <c r="H31" s="71"/>
      <c r="I31" s="71"/>
      <c r="J31" s="71"/>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6"/>
    <mergeCell ref="A17:A18"/>
    <mergeCell ref="B17:B18"/>
    <mergeCell ref="G13:G14"/>
    <mergeCell ref="H13:H14"/>
    <mergeCell ref="I13:I14"/>
    <mergeCell ref="J13:J14"/>
    <mergeCell ref="A6:B10"/>
  </mergeCells>
  <dataValidations count="3">
    <dataValidation type="list" allowBlank="1" showInputMessage="1" sqref="J21">
      <formula1>"优,良,中,差"</formula1>
    </dataValidation>
    <dataValidation type="list" allowBlank="1" showInputMessage="1" sqref="D15:D18">
      <formula1>"＝,＞,＜,≥,≤"</formula1>
    </dataValidation>
    <dataValidation type="list" allowBlank="1" showInputMessage="1" showErrorMessage="1" sqref="G65513:H65521 G655337:H655345 G131049:H131057 G720873:H720881 G196585:H196593 G786409:H786417 G262121:H262129 G851945:H851953 G327657:H327665 G917481:H917489 G393193:H393201 G983017:H983025 G524265:H524273 G458729:H458737 G589801:H589809">
      <formula1>"＝,＞,＜,≥,≤"</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abSelected="1" workbookViewId="0">
      <selection activeCell="A1" sqref="A$1:J$1048576"/>
    </sheetView>
  </sheetViews>
  <sheetFormatPr defaultColWidth="9" defaultRowHeight="13.5"/>
  <cols>
    <col min="1" max="2" width="8.775" style="122" customWidth="1"/>
    <col min="3" max="3" width="16.8833333333333" style="122" customWidth="1"/>
    <col min="4" max="6" width="11.4416666666667" style="122" customWidth="1"/>
    <col min="7" max="7" width="8.775" style="122" customWidth="1"/>
    <col min="8" max="8" width="9.33333333333333" style="122" customWidth="1"/>
    <col min="9" max="9" width="7.33333333333333" style="122" customWidth="1"/>
    <col min="10" max="10" width="18.4416666666667" style="122" customWidth="1"/>
    <col min="11" max="16" width="9" style="122"/>
    <col min="17" max="16384" width="9" style="2"/>
  </cols>
  <sheetData>
    <row r="1" spans="1:10">
      <c r="A1" s="80" t="s">
        <v>517</v>
      </c>
      <c r="B1" s="80"/>
      <c r="C1" s="80"/>
      <c r="D1" s="80"/>
      <c r="E1" s="80"/>
      <c r="F1" s="80"/>
      <c r="G1" s="80"/>
      <c r="H1" s="80"/>
      <c r="I1" s="80"/>
      <c r="J1" s="80"/>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582</v>
      </c>
      <c r="D4" s="48"/>
      <c r="E4" s="48"/>
      <c r="F4" s="48"/>
      <c r="G4" s="48"/>
      <c r="H4" s="48"/>
      <c r="I4" s="48"/>
      <c r="J4" s="48"/>
    </row>
    <row r="5" spans="1:10">
      <c r="A5" s="47" t="s">
        <v>522</v>
      </c>
      <c r="B5" s="47"/>
      <c r="C5" s="81" t="s">
        <v>523</v>
      </c>
      <c r="D5" s="81"/>
      <c r="E5" s="81"/>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0">
      <c r="A7" s="47"/>
      <c r="B7" s="47"/>
      <c r="C7" s="92" t="s">
        <v>532</v>
      </c>
      <c r="D7" s="49">
        <f t="shared" ref="D7:F7" si="0">SUM(D8:D10)</f>
        <v>131790.03</v>
      </c>
      <c r="E7" s="49">
        <f t="shared" si="0"/>
        <v>131790.03</v>
      </c>
      <c r="F7" s="49">
        <f t="shared" si="0"/>
        <v>131790.03</v>
      </c>
      <c r="G7" s="50">
        <v>10</v>
      </c>
      <c r="H7" s="84" t="str">
        <f t="shared" ref="H7:H10" si="1">IF(E7&gt;0,ROUND(F7/E7,3)*100&amp;"%","—")</f>
        <v>100%</v>
      </c>
      <c r="I7" s="55">
        <f>G7*H7</f>
        <v>10</v>
      </c>
      <c r="J7" s="55"/>
    </row>
    <row r="8" ht="48" customHeight="1" spans="1:10">
      <c r="A8" s="47"/>
      <c r="B8" s="47"/>
      <c r="C8" s="92" t="s">
        <v>533</v>
      </c>
      <c r="D8" s="54">
        <f>66000+24500</f>
        <v>90500</v>
      </c>
      <c r="E8" s="54">
        <f>66000+24500</f>
        <v>90500</v>
      </c>
      <c r="F8" s="54">
        <f>66000+24500</f>
        <v>90500</v>
      </c>
      <c r="G8" s="47" t="s">
        <v>466</v>
      </c>
      <c r="H8" s="86" t="s">
        <v>583</v>
      </c>
      <c r="I8" s="55" t="s">
        <v>466</v>
      </c>
      <c r="J8" s="55"/>
    </row>
    <row r="9" ht="24" spans="1:10">
      <c r="A9" s="47"/>
      <c r="B9" s="47"/>
      <c r="C9" s="92" t="s">
        <v>534</v>
      </c>
      <c r="D9" s="54">
        <v>41290.03</v>
      </c>
      <c r="E9" s="54">
        <v>41290.03</v>
      </c>
      <c r="F9" s="54">
        <v>41290.03</v>
      </c>
      <c r="G9" s="47" t="s">
        <v>466</v>
      </c>
      <c r="H9" s="86" t="s">
        <v>583</v>
      </c>
      <c r="I9" s="55" t="s">
        <v>466</v>
      </c>
      <c r="J9" s="55"/>
    </row>
    <row r="10" spans="1:10">
      <c r="A10" s="47"/>
      <c r="B10" s="47"/>
      <c r="C10" s="92" t="s">
        <v>535</v>
      </c>
      <c r="D10" s="54"/>
      <c r="E10" s="54"/>
      <c r="F10" s="54"/>
      <c r="G10" s="47" t="s">
        <v>466</v>
      </c>
      <c r="H10" s="86" t="str">
        <f t="shared" si="1"/>
        <v>—</v>
      </c>
      <c r="I10" s="55" t="s">
        <v>466</v>
      </c>
      <c r="J10" s="55"/>
    </row>
    <row r="11" spans="1:10">
      <c r="A11" s="47" t="s">
        <v>536</v>
      </c>
      <c r="B11" s="47" t="s">
        <v>537</v>
      </c>
      <c r="C11" s="47"/>
      <c r="D11" s="47"/>
      <c r="E11" s="47"/>
      <c r="F11" s="55" t="s">
        <v>538</v>
      </c>
      <c r="G11" s="55"/>
      <c r="H11" s="55"/>
      <c r="I11" s="55"/>
      <c r="J11" s="55"/>
    </row>
    <row r="12" ht="42" customHeight="1" spans="1:10">
      <c r="A12" s="47"/>
      <c r="B12" s="87" t="s">
        <v>584</v>
      </c>
      <c r="C12" s="88"/>
      <c r="D12" s="88"/>
      <c r="E12" s="89"/>
      <c r="F12" s="90" t="s">
        <v>584</v>
      </c>
      <c r="G12" s="91"/>
      <c r="H12" s="91"/>
      <c r="I12" s="91"/>
      <c r="J12" s="99"/>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spans="1:10">
      <c r="A15" s="47" t="s">
        <v>552</v>
      </c>
      <c r="B15" s="59" t="s">
        <v>553</v>
      </c>
      <c r="C15" s="92" t="s">
        <v>585</v>
      </c>
      <c r="D15" s="61" t="s">
        <v>567</v>
      </c>
      <c r="E15" s="47">
        <v>100</v>
      </c>
      <c r="F15" s="47" t="s">
        <v>556</v>
      </c>
      <c r="G15" s="112">
        <v>1</v>
      </c>
      <c r="H15" s="62">
        <v>20</v>
      </c>
      <c r="I15" s="62">
        <v>20</v>
      </c>
      <c r="J15" s="60"/>
    </row>
    <row r="16" spans="1:10">
      <c r="A16" s="47"/>
      <c r="B16" s="59" t="s">
        <v>557</v>
      </c>
      <c r="C16" s="92" t="s">
        <v>558</v>
      </c>
      <c r="D16" s="61" t="s">
        <v>567</v>
      </c>
      <c r="E16" s="47">
        <v>100</v>
      </c>
      <c r="F16" s="47" t="s">
        <v>556</v>
      </c>
      <c r="G16" s="112">
        <v>1</v>
      </c>
      <c r="H16" s="62">
        <v>20</v>
      </c>
      <c r="I16" s="62">
        <v>20</v>
      </c>
      <c r="J16" s="60"/>
    </row>
    <row r="17" spans="1:10">
      <c r="A17" s="47" t="s">
        <v>559</v>
      </c>
      <c r="B17" s="59" t="s">
        <v>560</v>
      </c>
      <c r="C17" s="92" t="s">
        <v>562</v>
      </c>
      <c r="D17" s="61" t="s">
        <v>563</v>
      </c>
      <c r="E17" s="47">
        <v>96</v>
      </c>
      <c r="F17" s="47" t="s">
        <v>556</v>
      </c>
      <c r="G17" s="112">
        <v>1</v>
      </c>
      <c r="H17" s="62">
        <v>20</v>
      </c>
      <c r="I17" s="62">
        <v>20</v>
      </c>
      <c r="J17" s="60"/>
    </row>
    <row r="18" spans="1:10">
      <c r="A18" s="47"/>
      <c r="B18" s="60"/>
      <c r="C18" s="92" t="s">
        <v>561</v>
      </c>
      <c r="D18" s="61" t="s">
        <v>555</v>
      </c>
      <c r="E18" s="47">
        <v>100</v>
      </c>
      <c r="F18" s="47" t="s">
        <v>556</v>
      </c>
      <c r="G18" s="112">
        <v>1</v>
      </c>
      <c r="H18" s="62">
        <v>20</v>
      </c>
      <c r="I18" s="62">
        <v>20</v>
      </c>
      <c r="J18" s="60"/>
    </row>
    <row r="19" ht="24" spans="1:10">
      <c r="A19" s="64" t="s">
        <v>564</v>
      </c>
      <c r="B19" s="65" t="s">
        <v>565</v>
      </c>
      <c r="C19" s="92" t="s">
        <v>586</v>
      </c>
      <c r="D19" s="61" t="s">
        <v>563</v>
      </c>
      <c r="E19" s="107">
        <v>85</v>
      </c>
      <c r="F19" s="47" t="s">
        <v>556</v>
      </c>
      <c r="G19" s="112">
        <v>1</v>
      </c>
      <c r="H19" s="66">
        <v>10</v>
      </c>
      <c r="I19" s="74">
        <v>10</v>
      </c>
      <c r="J19" s="100" t="s">
        <v>568</v>
      </c>
    </row>
    <row r="20" spans="1:10">
      <c r="A20" s="47" t="s">
        <v>569</v>
      </c>
      <c r="B20" s="47"/>
      <c r="C20" s="47"/>
      <c r="D20" s="67"/>
      <c r="E20" s="68"/>
      <c r="F20" s="68"/>
      <c r="G20" s="68"/>
      <c r="H20" s="68"/>
      <c r="I20" s="75"/>
      <c r="J20" s="76" t="s">
        <v>570</v>
      </c>
    </row>
    <row r="21" spans="1:10">
      <c r="A21" s="50" t="s">
        <v>571</v>
      </c>
      <c r="B21" s="50"/>
      <c r="C21" s="50"/>
      <c r="D21" s="50"/>
      <c r="E21" s="50"/>
      <c r="F21" s="50"/>
      <c r="G21" s="50"/>
      <c r="H21" s="50">
        <v>100</v>
      </c>
      <c r="I21" s="77">
        <f>SUM(I7,I15:I19)</f>
        <v>100</v>
      </c>
      <c r="J21" s="78" t="s">
        <v>572</v>
      </c>
    </row>
    <row r="22" spans="1:10">
      <c r="A22" s="80"/>
      <c r="B22" s="80"/>
      <c r="C22" s="80"/>
      <c r="D22" s="80"/>
      <c r="E22" s="80"/>
      <c r="F22" s="80"/>
      <c r="G22" s="80"/>
      <c r="H22" s="80"/>
      <c r="I22" s="80"/>
      <c r="J22" s="80"/>
    </row>
    <row r="23" spans="1:10">
      <c r="A23" s="70" t="s">
        <v>573</v>
      </c>
      <c r="B23" s="96"/>
      <c r="C23" s="96"/>
      <c r="D23" s="96"/>
      <c r="E23" s="96"/>
      <c r="F23" s="96"/>
      <c r="G23" s="96"/>
      <c r="H23" s="96"/>
      <c r="I23" s="96"/>
      <c r="J23" s="101"/>
    </row>
    <row r="24" spans="1:10">
      <c r="A24" s="71" t="s">
        <v>574</v>
      </c>
      <c r="B24" s="71"/>
      <c r="C24" s="71"/>
      <c r="D24" s="71"/>
      <c r="E24" s="71"/>
      <c r="F24" s="71"/>
      <c r="G24" s="71"/>
      <c r="H24" s="71"/>
      <c r="I24" s="71"/>
      <c r="J24" s="71"/>
    </row>
    <row r="25" spans="1:10">
      <c r="A25" s="71" t="s">
        <v>575</v>
      </c>
      <c r="B25" s="71"/>
      <c r="C25" s="71"/>
      <c r="D25" s="71"/>
      <c r="E25" s="71"/>
      <c r="F25" s="71"/>
      <c r="G25" s="71"/>
      <c r="H25" s="71"/>
      <c r="I25" s="71"/>
      <c r="J25" s="71"/>
    </row>
    <row r="26" spans="1:10">
      <c r="A26" s="71" t="s">
        <v>576</v>
      </c>
      <c r="B26" s="71"/>
      <c r="C26" s="71"/>
      <c r="D26" s="71"/>
      <c r="E26" s="71"/>
      <c r="F26" s="71"/>
      <c r="G26" s="71"/>
      <c r="H26" s="71"/>
      <c r="I26" s="71"/>
      <c r="J26" s="71"/>
    </row>
    <row r="27" spans="1:10">
      <c r="A27" s="71" t="s">
        <v>577</v>
      </c>
      <c r="B27" s="71"/>
      <c r="C27" s="71"/>
      <c r="D27" s="71"/>
      <c r="E27" s="71"/>
      <c r="F27" s="71"/>
      <c r="G27" s="71"/>
      <c r="H27" s="71"/>
      <c r="I27" s="71"/>
      <c r="J27" s="71"/>
    </row>
    <row r="28" spans="1:10">
      <c r="A28" s="71" t="s">
        <v>578</v>
      </c>
      <c r="B28" s="71"/>
      <c r="C28" s="71"/>
      <c r="D28" s="71"/>
      <c r="E28" s="71"/>
      <c r="F28" s="71"/>
      <c r="G28" s="71"/>
      <c r="H28" s="71"/>
      <c r="I28" s="71"/>
      <c r="J28" s="71"/>
    </row>
    <row r="29" spans="1:10">
      <c r="A29" s="71" t="s">
        <v>579</v>
      </c>
      <c r="B29" s="71"/>
      <c r="C29" s="71"/>
      <c r="D29" s="71"/>
      <c r="E29" s="71"/>
      <c r="F29" s="71"/>
      <c r="G29" s="71"/>
      <c r="H29" s="71"/>
      <c r="I29" s="71"/>
      <c r="J29" s="71"/>
    </row>
    <row r="30" spans="1:10">
      <c r="A30" s="71" t="s">
        <v>580</v>
      </c>
      <c r="B30" s="71"/>
      <c r="C30" s="71"/>
      <c r="D30" s="71"/>
      <c r="E30" s="71"/>
      <c r="F30" s="71"/>
      <c r="G30" s="71"/>
      <c r="H30" s="71"/>
      <c r="I30" s="71"/>
      <c r="J30" s="71"/>
    </row>
    <row r="31" spans="1:10">
      <c r="A31" s="71" t="s">
        <v>581</v>
      </c>
      <c r="B31" s="71"/>
      <c r="C31" s="71"/>
      <c r="D31" s="71"/>
      <c r="E31" s="71"/>
      <c r="F31" s="71"/>
      <c r="G31" s="71"/>
      <c r="H31" s="71"/>
      <c r="I31" s="71"/>
      <c r="J31" s="71"/>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6"/>
    <mergeCell ref="A17:A18"/>
    <mergeCell ref="B17:B18"/>
    <mergeCell ref="G13:G14"/>
    <mergeCell ref="H13:H14"/>
    <mergeCell ref="I13:I14"/>
    <mergeCell ref="J13:J14"/>
    <mergeCell ref="A6:B10"/>
  </mergeCells>
  <dataValidations count="3">
    <dataValidation type="list" allowBlank="1" showInputMessage="1" sqref="J21">
      <formula1>"优,良,中,差"</formula1>
    </dataValidation>
    <dataValidation type="list" allowBlank="1" showInputMessage="1" sqref="D15:D19">
      <formula1>"＝,＞,＜,≥,≤"</formula1>
    </dataValidation>
    <dataValidation type="list" allowBlank="1" showInputMessage="1" showErrorMessage="1" sqref="G65513:H65521 G655337:H655345 G131049:H131057 G720873:H720881 G196585:H196593 G786409:H786417 G262121:H262129 G851945:H851953 G327657:H327665 G917481:H917489 G393193:H393201 G983017:H983025 G524265:H524273 G458729:H458737 G589801:H589809">
      <formula1>"＝,＞,＜,≥,≤"</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A1" sqref="A$1:J$1048576"/>
    </sheetView>
  </sheetViews>
  <sheetFormatPr defaultColWidth="9" defaultRowHeight="13.5"/>
  <cols>
    <col min="1" max="2" width="8.775" style="122" customWidth="1"/>
    <col min="3" max="3" width="20.1083333333333" style="122" customWidth="1"/>
    <col min="4" max="5" width="11.4416666666667" style="122" customWidth="1"/>
    <col min="6" max="6" width="10.3333333333333" style="122" customWidth="1"/>
    <col min="7" max="7" width="8.775" style="122" customWidth="1"/>
    <col min="8" max="8" width="9.33333333333333" style="122" customWidth="1"/>
    <col min="9" max="9" width="7.33333333333333" style="122" customWidth="1"/>
    <col min="10" max="10" width="18.4416666666667" style="122" customWidth="1"/>
    <col min="11" max="16" width="9" style="122"/>
    <col min="17" max="16384" width="9" style="2"/>
  </cols>
  <sheetData>
    <row r="1" spans="1:10">
      <c r="A1" s="80" t="s">
        <v>517</v>
      </c>
      <c r="B1" s="80"/>
      <c r="C1" s="80"/>
      <c r="D1" s="80"/>
      <c r="E1" s="80"/>
      <c r="F1" s="80"/>
      <c r="G1" s="80"/>
      <c r="H1" s="80"/>
      <c r="I1" s="80"/>
      <c r="J1" s="80"/>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587</v>
      </c>
      <c r="D4" s="48"/>
      <c r="E4" s="48"/>
      <c r="F4" s="48"/>
      <c r="G4" s="48"/>
      <c r="H4" s="48"/>
      <c r="I4" s="48"/>
      <c r="J4" s="48"/>
    </row>
    <row r="5" spans="1:10">
      <c r="A5" s="47" t="s">
        <v>522</v>
      </c>
      <c r="B5" s="47"/>
      <c r="C5" s="81" t="s">
        <v>523</v>
      </c>
      <c r="D5" s="81"/>
      <c r="E5" s="81"/>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0">
      <c r="A7" s="47"/>
      <c r="B7" s="47"/>
      <c r="C7" s="82" t="s">
        <v>532</v>
      </c>
      <c r="D7" s="83">
        <f t="shared" ref="D7:F7" si="0">SUM(D8:D10)</f>
        <v>115411.96</v>
      </c>
      <c r="E7" s="83">
        <f t="shared" si="0"/>
        <v>115411.96</v>
      </c>
      <c r="F7" s="83">
        <f t="shared" si="0"/>
        <v>28444</v>
      </c>
      <c r="G7" s="50">
        <v>10</v>
      </c>
      <c r="H7" s="84" t="str">
        <f t="shared" ref="H7:H10" si="1">IF(E7&gt;0,ROUND(F7/E7,3)*100&amp;"%","—")</f>
        <v>24.6%</v>
      </c>
      <c r="I7" s="55">
        <f>G7*H7</f>
        <v>2.46</v>
      </c>
      <c r="J7" s="55"/>
    </row>
    <row r="8" ht="24" spans="1:10">
      <c r="A8" s="47"/>
      <c r="B8" s="47"/>
      <c r="C8" s="82" t="s">
        <v>533</v>
      </c>
      <c r="D8" s="85">
        <v>30700</v>
      </c>
      <c r="E8" s="85">
        <v>30700</v>
      </c>
      <c r="F8" s="85">
        <v>23638</v>
      </c>
      <c r="G8" s="47" t="s">
        <v>466</v>
      </c>
      <c r="H8" s="86" t="str">
        <f t="shared" si="1"/>
        <v>77%</v>
      </c>
      <c r="I8" s="55" t="s">
        <v>466</v>
      </c>
      <c r="J8" s="55"/>
    </row>
    <row r="9" ht="24" spans="1:10">
      <c r="A9" s="47"/>
      <c r="B9" s="47"/>
      <c r="C9" s="82" t="s">
        <v>534</v>
      </c>
      <c r="D9" s="85"/>
      <c r="E9" s="85"/>
      <c r="F9" s="85"/>
      <c r="G9" s="47" t="s">
        <v>466</v>
      </c>
      <c r="H9" s="86" t="str">
        <f t="shared" si="1"/>
        <v>—</v>
      </c>
      <c r="I9" s="55" t="s">
        <v>466</v>
      </c>
      <c r="J9" s="55"/>
    </row>
    <row r="10" spans="1:10">
      <c r="A10" s="47"/>
      <c r="B10" s="47"/>
      <c r="C10" s="82" t="s">
        <v>535</v>
      </c>
      <c r="D10" s="85">
        <v>84711.96</v>
      </c>
      <c r="E10" s="85">
        <v>84711.96</v>
      </c>
      <c r="F10" s="85">
        <v>4806</v>
      </c>
      <c r="G10" s="47" t="s">
        <v>466</v>
      </c>
      <c r="H10" s="86" t="str">
        <f t="shared" si="1"/>
        <v>5.7%</v>
      </c>
      <c r="I10" s="55" t="s">
        <v>466</v>
      </c>
      <c r="J10" s="55"/>
    </row>
    <row r="11" spans="1:10">
      <c r="A11" s="47" t="s">
        <v>536</v>
      </c>
      <c r="B11" s="47" t="s">
        <v>537</v>
      </c>
      <c r="C11" s="47"/>
      <c r="D11" s="47"/>
      <c r="E11" s="47"/>
      <c r="F11" s="55" t="s">
        <v>538</v>
      </c>
      <c r="G11" s="55"/>
      <c r="H11" s="55"/>
      <c r="I11" s="55"/>
      <c r="J11" s="55"/>
    </row>
    <row r="12" ht="47.25" customHeight="1" spans="1:10">
      <c r="A12" s="47"/>
      <c r="B12" s="87" t="s">
        <v>588</v>
      </c>
      <c r="C12" s="88"/>
      <c r="D12" s="88"/>
      <c r="E12" s="89"/>
      <c r="F12" s="90" t="s">
        <v>589</v>
      </c>
      <c r="G12" s="91"/>
      <c r="H12" s="91"/>
      <c r="I12" s="91"/>
      <c r="J12" s="99"/>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ht="24" spans="1:10">
      <c r="A15" s="47" t="s">
        <v>552</v>
      </c>
      <c r="B15" s="59" t="s">
        <v>553</v>
      </c>
      <c r="C15" s="92" t="s">
        <v>590</v>
      </c>
      <c r="D15" s="61" t="s">
        <v>555</v>
      </c>
      <c r="E15" s="47">
        <v>100</v>
      </c>
      <c r="F15" s="47" t="s">
        <v>556</v>
      </c>
      <c r="G15" s="112">
        <v>1</v>
      </c>
      <c r="H15" s="62">
        <v>20</v>
      </c>
      <c r="I15" s="73">
        <v>20</v>
      </c>
      <c r="J15" s="60"/>
    </row>
    <row r="16" spans="1:10">
      <c r="A16" s="47"/>
      <c r="B16" s="59" t="s">
        <v>557</v>
      </c>
      <c r="C16" s="92" t="s">
        <v>558</v>
      </c>
      <c r="D16" s="61" t="s">
        <v>567</v>
      </c>
      <c r="E16" s="47">
        <v>100</v>
      </c>
      <c r="F16" s="47" t="s">
        <v>556</v>
      </c>
      <c r="G16" s="112">
        <v>1</v>
      </c>
      <c r="H16" s="62">
        <v>20</v>
      </c>
      <c r="I16" s="73">
        <v>20</v>
      </c>
      <c r="J16" s="60"/>
    </row>
    <row r="17" ht="24" spans="1:10">
      <c r="A17" s="47" t="s">
        <v>559</v>
      </c>
      <c r="B17" s="47" t="s">
        <v>560</v>
      </c>
      <c r="C17" s="92" t="s">
        <v>562</v>
      </c>
      <c r="D17" s="61" t="s">
        <v>563</v>
      </c>
      <c r="E17" s="47">
        <v>96</v>
      </c>
      <c r="F17" s="47" t="s">
        <v>556</v>
      </c>
      <c r="G17" s="112">
        <v>1</v>
      </c>
      <c r="H17" s="62">
        <v>20</v>
      </c>
      <c r="I17" s="73">
        <v>20</v>
      </c>
      <c r="J17" s="60"/>
    </row>
    <row r="18" ht="24" spans="1:10">
      <c r="A18" s="47"/>
      <c r="B18" s="48" t="s">
        <v>591</v>
      </c>
      <c r="C18" s="92" t="s">
        <v>592</v>
      </c>
      <c r="D18" s="61" t="s">
        <v>555</v>
      </c>
      <c r="E18" s="47">
        <v>9</v>
      </c>
      <c r="F18" s="47" t="s">
        <v>593</v>
      </c>
      <c r="G18" s="60" t="s">
        <v>594</v>
      </c>
      <c r="H18" s="62">
        <v>20</v>
      </c>
      <c r="I18" s="73">
        <v>20</v>
      </c>
      <c r="J18" s="60"/>
    </row>
    <row r="19" ht="24" spans="1:10">
      <c r="A19" s="64" t="s">
        <v>564</v>
      </c>
      <c r="B19" s="65" t="s">
        <v>565</v>
      </c>
      <c r="C19" s="92" t="s">
        <v>566</v>
      </c>
      <c r="D19" s="61" t="s">
        <v>563</v>
      </c>
      <c r="E19" s="107">
        <v>85</v>
      </c>
      <c r="F19" s="47" t="s">
        <v>556</v>
      </c>
      <c r="G19" s="108">
        <v>0.95</v>
      </c>
      <c r="H19" s="66">
        <v>10</v>
      </c>
      <c r="I19" s="74">
        <v>10</v>
      </c>
      <c r="J19" s="100" t="s">
        <v>568</v>
      </c>
    </row>
    <row r="20" spans="1:10">
      <c r="A20" s="47" t="s">
        <v>569</v>
      </c>
      <c r="B20" s="47"/>
      <c r="C20" s="47"/>
      <c r="D20" s="67"/>
      <c r="E20" s="68"/>
      <c r="F20" s="68"/>
      <c r="G20" s="68"/>
      <c r="H20" s="68"/>
      <c r="I20" s="75"/>
      <c r="J20" s="76" t="s">
        <v>570</v>
      </c>
    </row>
    <row r="21" spans="1:10">
      <c r="A21" s="50" t="s">
        <v>571</v>
      </c>
      <c r="B21" s="50"/>
      <c r="C21" s="50"/>
      <c r="D21" s="50"/>
      <c r="E21" s="50"/>
      <c r="F21" s="50"/>
      <c r="G21" s="50"/>
      <c r="H21" s="50">
        <v>100</v>
      </c>
      <c r="I21" s="77">
        <f>SUM(I7,I15:I19)</f>
        <v>92.46</v>
      </c>
      <c r="J21" s="78" t="s">
        <v>572</v>
      </c>
    </row>
    <row r="22" spans="1:10">
      <c r="A22" s="80"/>
      <c r="B22" s="80"/>
      <c r="C22" s="80"/>
      <c r="D22" s="80"/>
      <c r="E22" s="80"/>
      <c r="F22" s="80"/>
      <c r="G22" s="80"/>
      <c r="H22" s="80"/>
      <c r="I22" s="80"/>
      <c r="J22" s="80"/>
    </row>
    <row r="23" spans="1:10">
      <c r="A23" s="70" t="s">
        <v>573</v>
      </c>
      <c r="B23" s="96"/>
      <c r="C23" s="96"/>
      <c r="D23" s="96"/>
      <c r="E23" s="96"/>
      <c r="F23" s="96"/>
      <c r="G23" s="96"/>
      <c r="H23" s="96"/>
      <c r="I23" s="96"/>
      <c r="J23" s="101"/>
    </row>
    <row r="24" spans="1:10">
      <c r="A24" s="71" t="s">
        <v>574</v>
      </c>
      <c r="B24" s="71"/>
      <c r="C24" s="71"/>
      <c r="D24" s="71"/>
      <c r="E24" s="71"/>
      <c r="F24" s="71"/>
      <c r="G24" s="71"/>
      <c r="H24" s="71"/>
      <c r="I24" s="71"/>
      <c r="J24" s="71"/>
    </row>
    <row r="25" spans="1:10">
      <c r="A25" s="71" t="s">
        <v>575</v>
      </c>
      <c r="B25" s="71"/>
      <c r="C25" s="71"/>
      <c r="D25" s="71"/>
      <c r="E25" s="71"/>
      <c r="F25" s="71"/>
      <c r="G25" s="71"/>
      <c r="H25" s="71"/>
      <c r="I25" s="71"/>
      <c r="J25" s="71"/>
    </row>
    <row r="26" spans="1:10">
      <c r="A26" s="71" t="s">
        <v>576</v>
      </c>
      <c r="B26" s="71"/>
      <c r="C26" s="71"/>
      <c r="D26" s="71"/>
      <c r="E26" s="71"/>
      <c r="F26" s="71"/>
      <c r="G26" s="71"/>
      <c r="H26" s="71"/>
      <c r="I26" s="71"/>
      <c r="J26" s="71"/>
    </row>
    <row r="27" spans="1:10">
      <c r="A27" s="71" t="s">
        <v>577</v>
      </c>
      <c r="B27" s="71"/>
      <c r="C27" s="71"/>
      <c r="D27" s="71"/>
      <c r="E27" s="71"/>
      <c r="F27" s="71"/>
      <c r="G27" s="71"/>
      <c r="H27" s="71"/>
      <c r="I27" s="71"/>
      <c r="J27" s="71"/>
    </row>
    <row r="28" spans="1:10">
      <c r="A28" s="71" t="s">
        <v>578</v>
      </c>
      <c r="B28" s="71"/>
      <c r="C28" s="71"/>
      <c r="D28" s="71"/>
      <c r="E28" s="71"/>
      <c r="F28" s="71"/>
      <c r="G28" s="71"/>
      <c r="H28" s="71"/>
      <c r="I28" s="71"/>
      <c r="J28" s="71"/>
    </row>
    <row r="29" spans="1:10">
      <c r="A29" s="71" t="s">
        <v>579</v>
      </c>
      <c r="B29" s="71"/>
      <c r="C29" s="71"/>
      <c r="D29" s="71"/>
      <c r="E29" s="71"/>
      <c r="F29" s="71"/>
      <c r="G29" s="71"/>
      <c r="H29" s="71"/>
      <c r="I29" s="71"/>
      <c r="J29" s="71"/>
    </row>
    <row r="30" spans="1:10">
      <c r="A30" s="71" t="s">
        <v>580</v>
      </c>
      <c r="B30" s="71"/>
      <c r="C30" s="71"/>
      <c r="D30" s="71"/>
      <c r="E30" s="71"/>
      <c r="F30" s="71"/>
      <c r="G30" s="71"/>
      <c r="H30" s="71"/>
      <c r="I30" s="71"/>
      <c r="J30" s="71"/>
    </row>
    <row r="31" spans="1:10">
      <c r="A31" s="71" t="s">
        <v>581</v>
      </c>
      <c r="B31" s="71"/>
      <c r="C31" s="71"/>
      <c r="D31" s="71"/>
      <c r="E31" s="71"/>
      <c r="F31" s="71"/>
      <c r="G31" s="71"/>
      <c r="H31" s="71"/>
      <c r="I31" s="71"/>
      <c r="J31" s="7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6"/>
    <mergeCell ref="A17:A18"/>
    <mergeCell ref="G13:G14"/>
    <mergeCell ref="H13:H14"/>
    <mergeCell ref="I13:I14"/>
    <mergeCell ref="J13:J14"/>
    <mergeCell ref="A6:B10"/>
  </mergeCells>
  <dataValidations count="3">
    <dataValidation type="list" allowBlank="1" showInputMessage="1" sqref="J21">
      <formula1>"优,良,中,差"</formula1>
    </dataValidation>
    <dataValidation type="list" allowBlank="1" showInputMessage="1" sqref="D15:D19">
      <formula1>"＝,＞,＜,≥,≤"</formula1>
    </dataValidation>
    <dataValidation type="list" allowBlank="1" showInputMessage="1" showErrorMessage="1" sqref="G65513:H65521 G655337:H655345 G131049:H131057 G720873:H720881 G196585:H196593 G786409:H786417 G262121:H262129 G851945:H851953 G327657:H327665 G917481:H917489 G393193:H393201 G983017:H983025 G524265:H524273 G458729:H458737 G589801:H589809">
      <formula1>"＝,＞,＜,≥,≤"</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1" sqref="A$1:J$1048576"/>
    </sheetView>
  </sheetViews>
  <sheetFormatPr defaultColWidth="9" defaultRowHeight="13.5"/>
  <cols>
    <col min="1" max="2" width="9" style="80"/>
    <col min="3" max="3" width="13.8833333333333" style="80" customWidth="1"/>
    <col min="4" max="4" width="9" style="80"/>
    <col min="5" max="5" width="8.21666666666667" style="80" customWidth="1"/>
    <col min="6" max="9" width="9" style="80"/>
    <col min="10" max="10" width="15.4416666666667" style="80" customWidth="1"/>
    <col min="11" max="11" width="10.4416666666667" style="2" customWidth="1"/>
    <col min="12" max="16384" width="9" style="2"/>
  </cols>
  <sheetData>
    <row r="1" spans="1:1">
      <c r="A1" s="80" t="s">
        <v>517</v>
      </c>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595</v>
      </c>
      <c r="D4" s="48"/>
      <c r="E4" s="48"/>
      <c r="F4" s="48"/>
      <c r="G4" s="48"/>
      <c r="H4" s="48"/>
      <c r="I4" s="48"/>
      <c r="J4" s="48"/>
    </row>
    <row r="5" spans="1:10">
      <c r="A5" s="47" t="s">
        <v>522</v>
      </c>
      <c r="B5" s="47"/>
      <c r="C5" s="81" t="s">
        <v>523</v>
      </c>
      <c r="D5" s="81"/>
      <c r="E5" s="81"/>
      <c r="F5" s="47" t="s">
        <v>524</v>
      </c>
      <c r="G5" s="48" t="s">
        <v>525</v>
      </c>
      <c r="H5" s="48"/>
      <c r="I5" s="48"/>
      <c r="J5" s="48"/>
    </row>
    <row r="6" ht="24" spans="1:10">
      <c r="A6" s="47" t="s">
        <v>526</v>
      </c>
      <c r="B6" s="47"/>
      <c r="C6" s="47"/>
      <c r="D6" s="47" t="s">
        <v>527</v>
      </c>
      <c r="E6" s="47" t="s">
        <v>462</v>
      </c>
      <c r="F6" s="47" t="s">
        <v>528</v>
      </c>
      <c r="G6" s="47" t="s">
        <v>529</v>
      </c>
      <c r="H6" s="47" t="s">
        <v>530</v>
      </c>
      <c r="I6" s="47" t="s">
        <v>531</v>
      </c>
      <c r="J6" s="47"/>
    </row>
    <row r="7" spans="1:11">
      <c r="A7" s="47"/>
      <c r="B7" s="47"/>
      <c r="C7" s="82" t="s">
        <v>532</v>
      </c>
      <c r="D7" s="83">
        <f>SUM(D8:D10)</f>
        <v>12700</v>
      </c>
      <c r="E7" s="83">
        <f>SUM(E8:E10)</f>
        <v>12700</v>
      </c>
      <c r="F7" s="83">
        <f>SUM(F8:F10)</f>
        <v>12700</v>
      </c>
      <c r="G7" s="50">
        <v>10</v>
      </c>
      <c r="H7" s="84" t="str">
        <f t="shared" ref="H7:H10" si="0">IF(E7&gt;0,ROUND(F7/E7,3)*100&amp;"%","—")</f>
        <v>100%</v>
      </c>
      <c r="I7" s="55">
        <f>G7*H7</f>
        <v>10</v>
      </c>
      <c r="J7" s="55"/>
      <c r="K7" s="98"/>
    </row>
    <row r="8" ht="24" spans="1:10">
      <c r="A8" s="47"/>
      <c r="B8" s="47"/>
      <c r="C8" s="82" t="s">
        <v>533</v>
      </c>
      <c r="D8" s="85">
        <v>12700</v>
      </c>
      <c r="E8" s="85">
        <v>12700</v>
      </c>
      <c r="F8" s="85">
        <v>12700</v>
      </c>
      <c r="G8" s="47" t="s">
        <v>466</v>
      </c>
      <c r="H8" s="86" t="str">
        <f t="shared" si="0"/>
        <v>100%</v>
      </c>
      <c r="I8" s="55" t="s">
        <v>466</v>
      </c>
      <c r="J8" s="55"/>
    </row>
    <row r="9" ht="48" customHeight="1" spans="1:10">
      <c r="A9" s="47"/>
      <c r="B9" s="47"/>
      <c r="C9" s="82" t="s">
        <v>534</v>
      </c>
      <c r="D9" s="85"/>
      <c r="E9" s="85"/>
      <c r="F9" s="85"/>
      <c r="G9" s="47" t="s">
        <v>466</v>
      </c>
      <c r="H9" s="86" t="str">
        <f t="shared" si="0"/>
        <v>—</v>
      </c>
      <c r="I9" s="55" t="s">
        <v>466</v>
      </c>
      <c r="J9" s="55"/>
    </row>
    <row r="10" ht="24" customHeight="1" spans="1:10">
      <c r="A10" s="47"/>
      <c r="B10" s="47"/>
      <c r="C10" s="82" t="s">
        <v>535</v>
      </c>
      <c r="D10" s="85"/>
      <c r="E10" s="85"/>
      <c r="F10" s="85"/>
      <c r="G10" s="47" t="s">
        <v>466</v>
      </c>
      <c r="H10" s="86" t="str">
        <f t="shared" si="0"/>
        <v>—</v>
      </c>
      <c r="I10" s="55" t="s">
        <v>466</v>
      </c>
      <c r="J10" s="55"/>
    </row>
    <row r="11" spans="1:10">
      <c r="A11" s="47" t="s">
        <v>536</v>
      </c>
      <c r="B11" s="47" t="s">
        <v>537</v>
      </c>
      <c r="C11" s="47"/>
      <c r="D11" s="47"/>
      <c r="E11" s="47"/>
      <c r="F11" s="55" t="s">
        <v>538</v>
      </c>
      <c r="G11" s="55"/>
      <c r="H11" s="55"/>
      <c r="I11" s="55"/>
      <c r="J11" s="55"/>
    </row>
    <row r="12" ht="43.5" customHeight="1" spans="1:10">
      <c r="A12" s="47"/>
      <c r="B12" s="87" t="s">
        <v>588</v>
      </c>
      <c r="C12" s="88"/>
      <c r="D12" s="88"/>
      <c r="E12" s="89"/>
      <c r="F12" s="90" t="s">
        <v>596</v>
      </c>
      <c r="G12" s="91"/>
      <c r="H12" s="91"/>
      <c r="I12" s="91"/>
      <c r="J12" s="99"/>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ht="24" spans="1:10">
      <c r="A15" s="47" t="s">
        <v>552</v>
      </c>
      <c r="B15" s="59" t="s">
        <v>597</v>
      </c>
      <c r="C15" s="92" t="s">
        <v>598</v>
      </c>
      <c r="D15" s="61" t="s">
        <v>555</v>
      </c>
      <c r="E15" s="47">
        <v>100</v>
      </c>
      <c r="F15" s="47" t="s">
        <v>556</v>
      </c>
      <c r="G15" s="112">
        <v>1</v>
      </c>
      <c r="H15" s="62">
        <v>20</v>
      </c>
      <c r="I15" s="73">
        <v>20</v>
      </c>
      <c r="J15" s="60"/>
    </row>
    <row r="16" ht="24" spans="1:10">
      <c r="A16" s="47"/>
      <c r="B16" s="59" t="s">
        <v>557</v>
      </c>
      <c r="C16" s="92" t="s">
        <v>558</v>
      </c>
      <c r="D16" s="61" t="s">
        <v>555</v>
      </c>
      <c r="E16" s="47">
        <v>100</v>
      </c>
      <c r="F16" s="47" t="s">
        <v>556</v>
      </c>
      <c r="G16" s="112">
        <v>1</v>
      </c>
      <c r="H16" s="62">
        <v>20</v>
      </c>
      <c r="I16" s="73">
        <v>20</v>
      </c>
      <c r="J16" s="60"/>
    </row>
    <row r="17" ht="24" spans="1:10">
      <c r="A17" s="47" t="s">
        <v>559</v>
      </c>
      <c r="B17" s="47" t="s">
        <v>560</v>
      </c>
      <c r="C17" s="92" t="s">
        <v>599</v>
      </c>
      <c r="D17" s="61" t="s">
        <v>555</v>
      </c>
      <c r="E17" s="47">
        <v>100</v>
      </c>
      <c r="F17" s="47" t="s">
        <v>556</v>
      </c>
      <c r="G17" s="112">
        <v>1</v>
      </c>
      <c r="H17" s="62">
        <v>20</v>
      </c>
      <c r="I17" s="73">
        <v>20</v>
      </c>
      <c r="J17" s="60"/>
    </row>
    <row r="18" ht="21.75" customHeight="1" spans="1:10">
      <c r="A18" s="59" t="s">
        <v>564</v>
      </c>
      <c r="B18" s="65" t="s">
        <v>565</v>
      </c>
      <c r="C18" s="92" t="s">
        <v>566</v>
      </c>
      <c r="D18" s="61" t="s">
        <v>563</v>
      </c>
      <c r="E18" s="47">
        <v>80</v>
      </c>
      <c r="F18" s="47" t="s">
        <v>556</v>
      </c>
      <c r="G18" s="112">
        <v>0.99</v>
      </c>
      <c r="H18" s="62">
        <v>20</v>
      </c>
      <c r="I18" s="73">
        <v>20</v>
      </c>
      <c r="J18" s="60"/>
    </row>
    <row r="19" ht="21.75" customHeight="1" spans="1:10">
      <c r="A19" s="60"/>
      <c r="B19" s="121"/>
      <c r="C19" s="92" t="s">
        <v>600</v>
      </c>
      <c r="D19" s="61" t="s">
        <v>563</v>
      </c>
      <c r="E19" s="107">
        <v>80</v>
      </c>
      <c r="F19" s="47" t="s">
        <v>556</v>
      </c>
      <c r="G19" s="112">
        <v>0.99</v>
      </c>
      <c r="H19" s="66">
        <v>10</v>
      </c>
      <c r="I19" s="74">
        <v>10</v>
      </c>
      <c r="J19" s="100" t="s">
        <v>568</v>
      </c>
    </row>
    <row r="20" spans="1:10">
      <c r="A20" s="47" t="s">
        <v>569</v>
      </c>
      <c r="B20" s="47"/>
      <c r="C20" s="47"/>
      <c r="D20" s="67"/>
      <c r="E20" s="68"/>
      <c r="F20" s="68"/>
      <c r="G20" s="68"/>
      <c r="H20" s="68"/>
      <c r="I20" s="75"/>
      <c r="J20" s="76" t="s">
        <v>570</v>
      </c>
    </row>
    <row r="21" spans="1:10">
      <c r="A21" s="50" t="s">
        <v>571</v>
      </c>
      <c r="B21" s="50"/>
      <c r="C21" s="50"/>
      <c r="D21" s="50"/>
      <c r="E21" s="50"/>
      <c r="F21" s="50"/>
      <c r="G21" s="50"/>
      <c r="H21" s="50">
        <v>100</v>
      </c>
      <c r="I21" s="77">
        <f>SUM(I7,I15:I19)</f>
        <v>100</v>
      </c>
      <c r="J21" s="78" t="s">
        <v>572</v>
      </c>
    </row>
    <row r="23" spans="1:10">
      <c r="A23" s="70" t="s">
        <v>573</v>
      </c>
      <c r="B23" s="96"/>
      <c r="C23" s="96"/>
      <c r="D23" s="96"/>
      <c r="E23" s="96"/>
      <c r="F23" s="96"/>
      <c r="G23" s="96"/>
      <c r="H23" s="96"/>
      <c r="I23" s="96"/>
      <c r="J23" s="101"/>
    </row>
    <row r="24" spans="1:10">
      <c r="A24" s="71" t="s">
        <v>574</v>
      </c>
      <c r="B24" s="71"/>
      <c r="C24" s="71"/>
      <c r="D24" s="71"/>
      <c r="E24" s="71"/>
      <c r="F24" s="71"/>
      <c r="G24" s="71"/>
      <c r="H24" s="71"/>
      <c r="I24" s="71"/>
      <c r="J24" s="71"/>
    </row>
    <row r="25" spans="1:10">
      <c r="A25" s="71" t="s">
        <v>575</v>
      </c>
      <c r="B25" s="71"/>
      <c r="C25" s="71"/>
      <c r="D25" s="71"/>
      <c r="E25" s="71"/>
      <c r="F25" s="71"/>
      <c r="G25" s="71"/>
      <c r="H25" s="71"/>
      <c r="I25" s="71"/>
      <c r="J25" s="71"/>
    </row>
    <row r="26" spans="1:10">
      <c r="A26" s="71" t="s">
        <v>576</v>
      </c>
      <c r="B26" s="71"/>
      <c r="C26" s="71"/>
      <c r="D26" s="71"/>
      <c r="E26" s="71"/>
      <c r="F26" s="71"/>
      <c r="G26" s="71"/>
      <c r="H26" s="71"/>
      <c r="I26" s="71"/>
      <c r="J26" s="71"/>
    </row>
    <row r="27" spans="1:10">
      <c r="A27" s="71" t="s">
        <v>577</v>
      </c>
      <c r="B27" s="71"/>
      <c r="C27" s="71"/>
      <c r="D27" s="71"/>
      <c r="E27" s="71"/>
      <c r="F27" s="71"/>
      <c r="G27" s="71"/>
      <c r="H27" s="71"/>
      <c r="I27" s="71"/>
      <c r="J27" s="71"/>
    </row>
    <row r="28" spans="1:10">
      <c r="A28" s="71" t="s">
        <v>578</v>
      </c>
      <c r="B28" s="71"/>
      <c r="C28" s="71"/>
      <c r="D28" s="71"/>
      <c r="E28" s="71"/>
      <c r="F28" s="71"/>
      <c r="G28" s="71"/>
      <c r="H28" s="71"/>
      <c r="I28" s="71"/>
      <c r="J28" s="71"/>
    </row>
    <row r="29" spans="1:10">
      <c r="A29" s="71" t="s">
        <v>579</v>
      </c>
      <c r="B29" s="71"/>
      <c r="C29" s="71"/>
      <c r="D29" s="71"/>
      <c r="E29" s="71"/>
      <c r="F29" s="71"/>
      <c r="G29" s="71"/>
      <c r="H29" s="71"/>
      <c r="I29" s="71"/>
      <c r="J29" s="71"/>
    </row>
    <row r="30" spans="1:10">
      <c r="A30" s="71" t="s">
        <v>580</v>
      </c>
      <c r="B30" s="71"/>
      <c r="C30" s="71"/>
      <c r="D30" s="71"/>
      <c r="E30" s="71"/>
      <c r="F30" s="71"/>
      <c r="G30" s="71"/>
      <c r="H30" s="71"/>
      <c r="I30" s="71"/>
      <c r="J30" s="71"/>
    </row>
    <row r="31" spans="1:10">
      <c r="A31" s="71" t="s">
        <v>581</v>
      </c>
      <c r="B31" s="71"/>
      <c r="C31" s="71"/>
      <c r="D31" s="71"/>
      <c r="E31" s="71"/>
      <c r="F31" s="71"/>
      <c r="G31" s="71"/>
      <c r="H31" s="71"/>
      <c r="I31" s="71"/>
      <c r="J31" s="71"/>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6"/>
    <mergeCell ref="A18:A19"/>
    <mergeCell ref="B18:B19"/>
    <mergeCell ref="G13:G14"/>
    <mergeCell ref="H13:H14"/>
    <mergeCell ref="I13:I14"/>
    <mergeCell ref="J13:J14"/>
    <mergeCell ref="A6:B10"/>
  </mergeCells>
  <dataValidations count="2">
    <dataValidation type="list" allowBlank="1" showInputMessage="1" sqref="J21 J65556 J131092 J196628 J262164 J327700 J393236 J458772 J524308 J589844 J655380 J720916 J786452 J851988 J917524 J983060">
      <formula1>"优,良,中,差"</formula1>
    </dataValidation>
    <dataValidation type="list" allowBlank="1" showInputMessage="1" sqref="D15:D19 D65546:D65549 D131082:D131085 D196618:D196621 D262154:D262157 D327690:D327693 D393226:D393229 D458762:D458765 D524298:D524301 D589834:D589837 D655370:D655373 D720906:D720909 D786442:D786445 D851978:D851981 D917514:D917517 D983050:D983053">
      <formula1>"＝,＞,＜,≥,≤"</formula1>
    </dataValidation>
  </dataValidation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A1" sqref="A$1:J$1048576"/>
    </sheetView>
  </sheetViews>
  <sheetFormatPr defaultColWidth="9" defaultRowHeight="13.5"/>
  <cols>
    <col min="1" max="2" width="9" style="2"/>
    <col min="3" max="3" width="15.1083333333333" style="2" customWidth="1"/>
    <col min="4" max="4" width="9" style="2"/>
    <col min="5" max="5" width="10.1083333333333" style="2" customWidth="1"/>
    <col min="6" max="6" width="9" style="44"/>
    <col min="7" max="16384" width="9" style="2"/>
  </cols>
  <sheetData>
    <row r="1" spans="1:10">
      <c r="A1" s="80" t="s">
        <v>517</v>
      </c>
      <c r="B1" s="80"/>
      <c r="C1" s="80"/>
      <c r="D1" s="80"/>
      <c r="E1" s="80"/>
      <c r="F1" s="119"/>
      <c r="G1" s="80"/>
      <c r="H1" s="80"/>
      <c r="I1" s="80"/>
      <c r="J1" s="80"/>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601</v>
      </c>
      <c r="D4" s="48"/>
      <c r="E4" s="48"/>
      <c r="F4" s="48"/>
      <c r="G4" s="48"/>
      <c r="H4" s="48"/>
      <c r="I4" s="48"/>
      <c r="J4" s="48"/>
    </row>
    <row r="5" spans="1:10">
      <c r="A5" s="47" t="s">
        <v>522</v>
      </c>
      <c r="B5" s="47"/>
      <c r="C5" s="81" t="s">
        <v>523</v>
      </c>
      <c r="D5" s="81"/>
      <c r="E5" s="81"/>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0">
      <c r="A7" s="47"/>
      <c r="B7" s="47"/>
      <c r="C7" s="82" t="s">
        <v>532</v>
      </c>
      <c r="D7" s="83">
        <f>SUM(D8:D10)</f>
        <v>8500</v>
      </c>
      <c r="E7" s="83">
        <f>SUM(E8:E10)</f>
        <v>8500</v>
      </c>
      <c r="F7" s="49">
        <f>SUM(F8:F10)</f>
        <v>5200</v>
      </c>
      <c r="G7" s="50">
        <v>10</v>
      </c>
      <c r="H7" s="84" t="str">
        <f t="shared" ref="H7:H10" si="0">IF(E7&gt;0,ROUND(F7/E7,3)*100&amp;"%","—")</f>
        <v>61.2%</v>
      </c>
      <c r="I7" s="55">
        <f>G7*H7</f>
        <v>6.12</v>
      </c>
      <c r="J7" s="55"/>
    </row>
    <row r="8" ht="24" spans="1:10">
      <c r="A8" s="47"/>
      <c r="B8" s="47"/>
      <c r="C8" s="82" t="s">
        <v>533</v>
      </c>
      <c r="D8" s="85">
        <v>8500</v>
      </c>
      <c r="E8" s="85">
        <v>8500</v>
      </c>
      <c r="F8" s="54">
        <v>5200</v>
      </c>
      <c r="G8" s="47" t="s">
        <v>466</v>
      </c>
      <c r="H8" s="86" t="str">
        <f t="shared" si="0"/>
        <v>61.2%</v>
      </c>
      <c r="I8" s="55" t="s">
        <v>466</v>
      </c>
      <c r="J8" s="55"/>
    </row>
    <row r="9" ht="24" spans="1:10">
      <c r="A9" s="47"/>
      <c r="B9" s="47"/>
      <c r="C9" s="82" t="s">
        <v>534</v>
      </c>
      <c r="D9" s="85"/>
      <c r="E9" s="85"/>
      <c r="F9" s="54"/>
      <c r="G9" s="47" t="s">
        <v>466</v>
      </c>
      <c r="H9" s="86" t="str">
        <f t="shared" si="0"/>
        <v>—</v>
      </c>
      <c r="I9" s="55" t="s">
        <v>466</v>
      </c>
      <c r="J9" s="55"/>
    </row>
    <row r="10" spans="1:10">
      <c r="A10" s="47"/>
      <c r="B10" s="47"/>
      <c r="C10" s="82" t="s">
        <v>535</v>
      </c>
      <c r="D10" s="85"/>
      <c r="E10" s="85"/>
      <c r="F10" s="54"/>
      <c r="G10" s="47" t="s">
        <v>466</v>
      </c>
      <c r="H10" s="86" t="str">
        <f t="shared" si="0"/>
        <v>—</v>
      </c>
      <c r="I10" s="55" t="s">
        <v>466</v>
      </c>
      <c r="J10" s="55"/>
    </row>
    <row r="11" spans="1:10">
      <c r="A11" s="47" t="s">
        <v>536</v>
      </c>
      <c r="B11" s="47" t="s">
        <v>537</v>
      </c>
      <c r="C11" s="47"/>
      <c r="D11" s="47"/>
      <c r="E11" s="47"/>
      <c r="F11" s="55" t="s">
        <v>538</v>
      </c>
      <c r="G11" s="55"/>
      <c r="H11" s="55"/>
      <c r="I11" s="55"/>
      <c r="J11" s="55"/>
    </row>
    <row r="12" ht="72" customHeight="1" spans="1:10">
      <c r="A12" s="47"/>
      <c r="B12" s="87" t="s">
        <v>602</v>
      </c>
      <c r="C12" s="88"/>
      <c r="D12" s="88"/>
      <c r="E12" s="89"/>
      <c r="F12" s="55" t="s">
        <v>603</v>
      </c>
      <c r="G12" s="55"/>
      <c r="H12" s="55"/>
      <c r="I12" s="55"/>
      <c r="J12" s="55"/>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ht="24" spans="1:10">
      <c r="A15" s="47" t="s">
        <v>552</v>
      </c>
      <c r="B15" s="59" t="s">
        <v>597</v>
      </c>
      <c r="C15" s="92" t="s">
        <v>585</v>
      </c>
      <c r="D15" s="61" t="s">
        <v>555</v>
      </c>
      <c r="E15" s="47">
        <v>100</v>
      </c>
      <c r="F15" s="47" t="s">
        <v>556</v>
      </c>
      <c r="G15" s="112">
        <v>1</v>
      </c>
      <c r="H15" s="62">
        <v>20</v>
      </c>
      <c r="I15" s="73">
        <v>20</v>
      </c>
      <c r="J15" s="60"/>
    </row>
    <row r="16" spans="1:10">
      <c r="A16" s="47"/>
      <c r="B16" s="59" t="s">
        <v>553</v>
      </c>
      <c r="C16" s="120" t="s">
        <v>604</v>
      </c>
      <c r="D16" s="61" t="s">
        <v>555</v>
      </c>
      <c r="E16" s="47">
        <v>100</v>
      </c>
      <c r="F16" s="47" t="s">
        <v>556</v>
      </c>
      <c r="G16" s="112">
        <v>1</v>
      </c>
      <c r="H16" s="62">
        <v>20</v>
      </c>
      <c r="I16" s="73">
        <v>20</v>
      </c>
      <c r="J16" s="60"/>
    </row>
    <row r="17" ht="24" spans="1:10">
      <c r="A17" s="47"/>
      <c r="B17" s="59" t="s">
        <v>557</v>
      </c>
      <c r="C17" s="92" t="s">
        <v>605</v>
      </c>
      <c r="D17" s="61" t="s">
        <v>555</v>
      </c>
      <c r="E17" s="47">
        <v>100</v>
      </c>
      <c r="F17" s="47" t="s">
        <v>556</v>
      </c>
      <c r="G17" s="112">
        <v>1</v>
      </c>
      <c r="H17" s="62">
        <v>20</v>
      </c>
      <c r="I17" s="73">
        <v>20</v>
      </c>
      <c r="J17" s="60"/>
    </row>
    <row r="18" ht="24" spans="1:10">
      <c r="A18" s="47" t="s">
        <v>559</v>
      </c>
      <c r="B18" s="47" t="s">
        <v>560</v>
      </c>
      <c r="C18" s="92" t="s">
        <v>561</v>
      </c>
      <c r="D18" s="61" t="s">
        <v>555</v>
      </c>
      <c r="E18" s="47">
        <v>100</v>
      </c>
      <c r="F18" s="47" t="s">
        <v>556</v>
      </c>
      <c r="G18" s="112">
        <v>1</v>
      </c>
      <c r="H18" s="62">
        <v>10</v>
      </c>
      <c r="I18" s="73">
        <v>10</v>
      </c>
      <c r="J18" s="60"/>
    </row>
    <row r="19" ht="24" spans="1:10">
      <c r="A19" s="47"/>
      <c r="B19" s="48" t="s">
        <v>591</v>
      </c>
      <c r="C19" s="92" t="s">
        <v>606</v>
      </c>
      <c r="D19" s="61" t="s">
        <v>607</v>
      </c>
      <c r="E19" s="47">
        <v>3</v>
      </c>
      <c r="F19" s="47" t="s">
        <v>593</v>
      </c>
      <c r="G19" s="60" t="s">
        <v>608</v>
      </c>
      <c r="H19" s="62">
        <v>10</v>
      </c>
      <c r="I19" s="73">
        <v>10</v>
      </c>
      <c r="J19" s="60"/>
    </row>
    <row r="20" ht="24" spans="1:10">
      <c r="A20" s="64" t="s">
        <v>564</v>
      </c>
      <c r="B20" s="65" t="s">
        <v>565</v>
      </c>
      <c r="C20" s="92" t="s">
        <v>609</v>
      </c>
      <c r="D20" s="61" t="s">
        <v>563</v>
      </c>
      <c r="E20" s="107">
        <v>95</v>
      </c>
      <c r="F20" s="48" t="s">
        <v>556</v>
      </c>
      <c r="G20" s="108">
        <v>1</v>
      </c>
      <c r="H20" s="66">
        <v>10</v>
      </c>
      <c r="I20" s="74">
        <v>10</v>
      </c>
      <c r="J20" s="100" t="s">
        <v>568</v>
      </c>
    </row>
    <row r="21" ht="22.5" spans="1:10">
      <c r="A21" s="47" t="s">
        <v>569</v>
      </c>
      <c r="B21" s="47"/>
      <c r="C21" s="47"/>
      <c r="D21" s="67"/>
      <c r="E21" s="68"/>
      <c r="F21" s="68"/>
      <c r="G21" s="68"/>
      <c r="H21" s="68"/>
      <c r="I21" s="75"/>
      <c r="J21" s="76" t="s">
        <v>570</v>
      </c>
    </row>
    <row r="22" spans="1:10">
      <c r="A22" s="50" t="s">
        <v>571</v>
      </c>
      <c r="B22" s="50"/>
      <c r="C22" s="50"/>
      <c r="D22" s="50"/>
      <c r="E22" s="50"/>
      <c r="F22" s="50"/>
      <c r="G22" s="50"/>
      <c r="H22" s="50">
        <v>100</v>
      </c>
      <c r="I22" s="77">
        <f>SUM(I7,I15:I20)</f>
        <v>96.12</v>
      </c>
      <c r="J22" s="78" t="s">
        <v>572</v>
      </c>
    </row>
    <row r="23" spans="1:10">
      <c r="A23" s="80"/>
      <c r="B23" s="80"/>
      <c r="C23" s="80"/>
      <c r="D23" s="80"/>
      <c r="E23" s="80"/>
      <c r="F23" s="119"/>
      <c r="G23" s="80"/>
      <c r="H23" s="80"/>
      <c r="I23" s="80"/>
      <c r="J23" s="80"/>
    </row>
    <row r="24" spans="1:10">
      <c r="A24" s="70" t="s">
        <v>573</v>
      </c>
      <c r="B24" s="96"/>
      <c r="C24" s="96"/>
      <c r="D24" s="96"/>
      <c r="E24" s="96"/>
      <c r="F24" s="96"/>
      <c r="G24" s="96"/>
      <c r="H24" s="96"/>
      <c r="I24" s="96"/>
      <c r="J24" s="101"/>
    </row>
    <row r="25" spans="1:10">
      <c r="A25" s="71" t="s">
        <v>574</v>
      </c>
      <c r="B25" s="71"/>
      <c r="C25" s="71"/>
      <c r="D25" s="71"/>
      <c r="E25" s="71"/>
      <c r="F25" s="71"/>
      <c r="G25" s="71"/>
      <c r="H25" s="71"/>
      <c r="I25" s="71"/>
      <c r="J25" s="71"/>
    </row>
    <row r="26" spans="1:10">
      <c r="A26" s="71" t="s">
        <v>575</v>
      </c>
      <c r="B26" s="71"/>
      <c r="C26" s="71"/>
      <c r="D26" s="71"/>
      <c r="E26" s="71"/>
      <c r="F26" s="71"/>
      <c r="G26" s="71"/>
      <c r="H26" s="71"/>
      <c r="I26" s="71"/>
      <c r="J26" s="71"/>
    </row>
    <row r="27" spans="1:10">
      <c r="A27" s="71" t="s">
        <v>576</v>
      </c>
      <c r="B27" s="71"/>
      <c r="C27" s="71"/>
      <c r="D27" s="71"/>
      <c r="E27" s="71"/>
      <c r="F27" s="71"/>
      <c r="G27" s="71"/>
      <c r="H27" s="71"/>
      <c r="I27" s="71"/>
      <c r="J27" s="71"/>
    </row>
    <row r="28" spans="1:10">
      <c r="A28" s="71" t="s">
        <v>577</v>
      </c>
      <c r="B28" s="71"/>
      <c r="C28" s="71"/>
      <c r="D28" s="71"/>
      <c r="E28" s="71"/>
      <c r="F28" s="71"/>
      <c r="G28" s="71"/>
      <c r="H28" s="71"/>
      <c r="I28" s="71"/>
      <c r="J28" s="71"/>
    </row>
    <row r="29" spans="1:10">
      <c r="A29" s="71" t="s">
        <v>578</v>
      </c>
      <c r="B29" s="71"/>
      <c r="C29" s="71"/>
      <c r="D29" s="71"/>
      <c r="E29" s="71"/>
      <c r="F29" s="71"/>
      <c r="G29" s="71"/>
      <c r="H29" s="71"/>
      <c r="I29" s="71"/>
      <c r="J29" s="71"/>
    </row>
    <row r="30" spans="1:10">
      <c r="A30" s="71" t="s">
        <v>579</v>
      </c>
      <c r="B30" s="71"/>
      <c r="C30" s="71"/>
      <c r="D30" s="71"/>
      <c r="E30" s="71"/>
      <c r="F30" s="71"/>
      <c r="G30" s="71"/>
      <c r="H30" s="71"/>
      <c r="I30" s="71"/>
      <c r="J30" s="71"/>
    </row>
    <row r="31" spans="1:10">
      <c r="A31" s="71" t="s">
        <v>580</v>
      </c>
      <c r="B31" s="71"/>
      <c r="C31" s="71"/>
      <c r="D31" s="71"/>
      <c r="E31" s="71"/>
      <c r="F31" s="71"/>
      <c r="G31" s="71"/>
      <c r="H31" s="71"/>
      <c r="I31" s="71"/>
      <c r="J31" s="71"/>
    </row>
    <row r="32" spans="1:10">
      <c r="A32" s="71" t="s">
        <v>581</v>
      </c>
      <c r="B32" s="71"/>
      <c r="C32" s="71"/>
      <c r="D32" s="71"/>
      <c r="E32" s="71"/>
      <c r="F32" s="71"/>
      <c r="G32" s="71"/>
      <c r="H32" s="71"/>
      <c r="I32" s="71"/>
      <c r="J32" s="7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G10" sqref="G10"/>
    </sheetView>
  </sheetViews>
  <sheetFormatPr defaultColWidth="9" defaultRowHeight="13.5"/>
  <cols>
    <col min="1" max="1" width="8.775" style="2" customWidth="1"/>
    <col min="2" max="2" width="12" style="2" customWidth="1"/>
    <col min="3" max="3" width="12.3333333333333" style="2" customWidth="1"/>
    <col min="4" max="6" width="10.3333333333333" style="2" customWidth="1"/>
    <col min="7" max="7" width="8.775" style="2" customWidth="1"/>
    <col min="8" max="8" width="9.33333333333333" style="2" customWidth="1"/>
    <col min="9" max="9" width="7.33333333333333" style="2" customWidth="1"/>
    <col min="10" max="10" width="18.4416666666667" style="2" customWidth="1"/>
    <col min="11" max="16384" width="9" style="2"/>
  </cols>
  <sheetData>
    <row r="1" spans="1:10">
      <c r="A1" s="80" t="s">
        <v>517</v>
      </c>
      <c r="B1" s="80"/>
      <c r="C1" s="80"/>
      <c r="D1" s="80"/>
      <c r="E1" s="80"/>
      <c r="F1" s="80"/>
      <c r="G1" s="80"/>
      <c r="H1" s="80"/>
      <c r="I1" s="80"/>
      <c r="J1" s="80"/>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610</v>
      </c>
      <c r="D4" s="48"/>
      <c r="E4" s="48"/>
      <c r="F4" s="48"/>
      <c r="G4" s="48"/>
      <c r="H4" s="48"/>
      <c r="I4" s="48"/>
      <c r="J4" s="48"/>
    </row>
    <row r="5" spans="1:10">
      <c r="A5" s="47" t="s">
        <v>522</v>
      </c>
      <c r="B5" s="47"/>
      <c r="C5" s="81" t="s">
        <v>523</v>
      </c>
      <c r="D5" s="81"/>
      <c r="E5" s="81"/>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0">
      <c r="A7" s="47"/>
      <c r="B7" s="47"/>
      <c r="C7" s="82" t="s">
        <v>532</v>
      </c>
      <c r="D7" s="83">
        <f>SUM(D8:D10)</f>
        <v>40050</v>
      </c>
      <c r="E7" s="83">
        <f>SUM(E8:E10)</f>
        <v>40050</v>
      </c>
      <c r="F7" s="83">
        <f>SUM(F8:F10)</f>
        <v>37050</v>
      </c>
      <c r="G7" s="50">
        <v>10</v>
      </c>
      <c r="H7" s="84" t="str">
        <f t="shared" ref="H7:H10" si="0">IF(E7&gt;0,ROUND(F7/E7,3)*100&amp;"%","—")</f>
        <v>92.5%</v>
      </c>
      <c r="I7" s="55">
        <f>G7*H7</f>
        <v>9.25</v>
      </c>
      <c r="J7" s="55"/>
    </row>
    <row r="8" ht="24" spans="1:10">
      <c r="A8" s="47"/>
      <c r="B8" s="47"/>
      <c r="C8" s="82" t="s">
        <v>533</v>
      </c>
      <c r="D8" s="85">
        <v>39500</v>
      </c>
      <c r="E8" s="85">
        <v>39500</v>
      </c>
      <c r="F8" s="85">
        <v>36500</v>
      </c>
      <c r="G8" s="47" t="s">
        <v>466</v>
      </c>
      <c r="H8" s="86" t="str">
        <f t="shared" si="0"/>
        <v>92.4%</v>
      </c>
      <c r="I8" s="55" t="s">
        <v>466</v>
      </c>
      <c r="J8" s="55"/>
    </row>
    <row r="9" ht="36" spans="1:10">
      <c r="A9" s="47"/>
      <c r="B9" s="47"/>
      <c r="C9" s="82" t="s">
        <v>534</v>
      </c>
      <c r="D9" s="85">
        <v>550</v>
      </c>
      <c r="E9" s="85">
        <v>550</v>
      </c>
      <c r="F9" s="85">
        <v>550</v>
      </c>
      <c r="G9" s="47" t="s">
        <v>466</v>
      </c>
      <c r="H9" s="86" t="str">
        <f t="shared" si="0"/>
        <v>100%</v>
      </c>
      <c r="I9" s="55" t="s">
        <v>466</v>
      </c>
      <c r="J9" s="55"/>
    </row>
    <row r="10" ht="24" spans="1:10">
      <c r="A10" s="47"/>
      <c r="B10" s="47"/>
      <c r="C10" s="82" t="s">
        <v>535</v>
      </c>
      <c r="D10" s="85"/>
      <c r="E10" s="85"/>
      <c r="F10" s="85"/>
      <c r="G10" s="47" t="s">
        <v>466</v>
      </c>
      <c r="H10" s="86" t="str">
        <f t="shared" si="0"/>
        <v>—</v>
      </c>
      <c r="I10" s="55" t="s">
        <v>466</v>
      </c>
      <c r="J10" s="55"/>
    </row>
    <row r="11" spans="1:10">
      <c r="A11" s="47" t="s">
        <v>536</v>
      </c>
      <c r="B11" s="47" t="s">
        <v>537</v>
      </c>
      <c r="C11" s="47"/>
      <c r="D11" s="47"/>
      <c r="E11" s="47"/>
      <c r="F11" s="55" t="s">
        <v>538</v>
      </c>
      <c r="G11" s="55"/>
      <c r="H11" s="55"/>
      <c r="I11" s="55"/>
      <c r="J11" s="55"/>
    </row>
    <row r="12" ht="51" customHeight="1" spans="1:10">
      <c r="A12" s="47"/>
      <c r="B12" s="87" t="s">
        <v>611</v>
      </c>
      <c r="C12" s="88"/>
      <c r="D12" s="88"/>
      <c r="E12" s="89"/>
      <c r="F12" s="90" t="s">
        <v>612</v>
      </c>
      <c r="G12" s="91"/>
      <c r="H12" s="91"/>
      <c r="I12" s="91"/>
      <c r="J12" s="99"/>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spans="1:10">
      <c r="A15" s="47" t="s">
        <v>552</v>
      </c>
      <c r="B15" s="59" t="s">
        <v>597</v>
      </c>
      <c r="C15" s="117" t="s">
        <v>613</v>
      </c>
      <c r="D15" s="61" t="s">
        <v>555</v>
      </c>
      <c r="E15" s="47">
        <v>100</v>
      </c>
      <c r="F15" s="47" t="s">
        <v>556</v>
      </c>
      <c r="G15" s="112">
        <v>1</v>
      </c>
      <c r="H15" s="62">
        <v>20</v>
      </c>
      <c r="I15" s="73">
        <v>20</v>
      </c>
      <c r="J15" s="60"/>
    </row>
    <row r="16" ht="24" spans="1:10">
      <c r="A16" s="47"/>
      <c r="B16" s="59" t="s">
        <v>553</v>
      </c>
      <c r="C16" s="117" t="s">
        <v>614</v>
      </c>
      <c r="D16" s="61" t="s">
        <v>555</v>
      </c>
      <c r="E16" s="47">
        <v>100</v>
      </c>
      <c r="F16" s="47" t="s">
        <v>556</v>
      </c>
      <c r="G16" s="112">
        <v>1</v>
      </c>
      <c r="H16" s="62">
        <v>20</v>
      </c>
      <c r="I16" s="73">
        <v>20</v>
      </c>
      <c r="J16" s="60"/>
    </row>
    <row r="17" ht="24" spans="1:10">
      <c r="A17" s="47"/>
      <c r="B17" s="59" t="s">
        <v>557</v>
      </c>
      <c r="C17" s="117" t="s">
        <v>558</v>
      </c>
      <c r="D17" s="61" t="s">
        <v>555</v>
      </c>
      <c r="E17" s="47">
        <v>100</v>
      </c>
      <c r="F17" s="47" t="s">
        <v>556</v>
      </c>
      <c r="G17" s="112">
        <v>1</v>
      </c>
      <c r="H17" s="62">
        <v>20</v>
      </c>
      <c r="I17" s="73">
        <v>20</v>
      </c>
      <c r="J17" s="60"/>
    </row>
    <row r="18" ht="24" spans="1:10">
      <c r="A18" s="47" t="s">
        <v>559</v>
      </c>
      <c r="B18" s="47" t="s">
        <v>560</v>
      </c>
      <c r="C18" s="118" t="s">
        <v>561</v>
      </c>
      <c r="D18" s="61" t="s">
        <v>555</v>
      </c>
      <c r="E18" s="47">
        <v>100</v>
      </c>
      <c r="F18" s="47" t="s">
        <v>556</v>
      </c>
      <c r="G18" s="112">
        <v>1</v>
      </c>
      <c r="H18" s="62">
        <v>10</v>
      </c>
      <c r="I18" s="73">
        <v>10</v>
      </c>
      <c r="J18" s="60"/>
    </row>
    <row r="19" ht="24" spans="1:10">
      <c r="A19" s="47"/>
      <c r="B19" s="48" t="s">
        <v>591</v>
      </c>
      <c r="C19" s="118" t="s">
        <v>606</v>
      </c>
      <c r="D19" s="61" t="s">
        <v>607</v>
      </c>
      <c r="E19" s="47">
        <v>3</v>
      </c>
      <c r="F19" s="47" t="s">
        <v>593</v>
      </c>
      <c r="G19" s="60" t="s">
        <v>608</v>
      </c>
      <c r="H19" s="62">
        <v>10</v>
      </c>
      <c r="I19" s="73">
        <v>10</v>
      </c>
      <c r="J19" s="60"/>
    </row>
    <row r="20" ht="24" spans="1:10">
      <c r="A20" s="64" t="s">
        <v>564</v>
      </c>
      <c r="B20" s="65" t="s">
        <v>565</v>
      </c>
      <c r="C20" s="118" t="s">
        <v>609</v>
      </c>
      <c r="D20" s="61" t="s">
        <v>563</v>
      </c>
      <c r="E20" s="107">
        <v>95</v>
      </c>
      <c r="F20" s="47" t="s">
        <v>556</v>
      </c>
      <c r="G20" s="108">
        <v>1</v>
      </c>
      <c r="H20" s="66">
        <v>10</v>
      </c>
      <c r="I20" s="74">
        <v>10</v>
      </c>
      <c r="J20" s="100" t="s">
        <v>568</v>
      </c>
    </row>
    <row r="21" spans="1:10">
      <c r="A21" s="47" t="s">
        <v>569</v>
      </c>
      <c r="B21" s="47"/>
      <c r="C21" s="47"/>
      <c r="D21" s="67"/>
      <c r="E21" s="68"/>
      <c r="F21" s="68"/>
      <c r="G21" s="68"/>
      <c r="H21" s="68"/>
      <c r="I21" s="75"/>
      <c r="J21" s="76" t="s">
        <v>570</v>
      </c>
    </row>
    <row r="22" spans="1:10">
      <c r="A22" s="50" t="s">
        <v>571</v>
      </c>
      <c r="B22" s="50"/>
      <c r="C22" s="50"/>
      <c r="D22" s="50"/>
      <c r="E22" s="50"/>
      <c r="F22" s="50"/>
      <c r="G22" s="50"/>
      <c r="H22" s="50">
        <v>100</v>
      </c>
      <c r="I22" s="77">
        <f>SUM(I7,I15:I20)</f>
        <v>99.25</v>
      </c>
      <c r="J22" s="78" t="s">
        <v>572</v>
      </c>
    </row>
    <row r="23" spans="1:10">
      <c r="A23" s="80"/>
      <c r="B23" s="80"/>
      <c r="C23" s="80"/>
      <c r="D23" s="80"/>
      <c r="E23" s="80"/>
      <c r="F23" s="80"/>
      <c r="G23" s="80"/>
      <c r="H23" s="80"/>
      <c r="I23" s="80"/>
      <c r="J23" s="80"/>
    </row>
    <row r="24" spans="1:10">
      <c r="A24" s="70" t="s">
        <v>573</v>
      </c>
      <c r="B24" s="96"/>
      <c r="C24" s="96"/>
      <c r="D24" s="96"/>
      <c r="E24" s="96"/>
      <c r="F24" s="96"/>
      <c r="G24" s="96"/>
      <c r="H24" s="96"/>
      <c r="I24" s="96"/>
      <c r="J24" s="101"/>
    </row>
    <row r="25" spans="1:10">
      <c r="A25" s="71" t="s">
        <v>574</v>
      </c>
      <c r="B25" s="71"/>
      <c r="C25" s="71"/>
      <c r="D25" s="71"/>
      <c r="E25" s="71"/>
      <c r="F25" s="71"/>
      <c r="G25" s="71"/>
      <c r="H25" s="71"/>
      <c r="I25" s="71"/>
      <c r="J25" s="71"/>
    </row>
    <row r="26" spans="1:10">
      <c r="A26" s="71" t="s">
        <v>575</v>
      </c>
      <c r="B26" s="71"/>
      <c r="C26" s="71"/>
      <c r="D26" s="71"/>
      <c r="E26" s="71"/>
      <c r="F26" s="71"/>
      <c r="G26" s="71"/>
      <c r="H26" s="71"/>
      <c r="I26" s="71"/>
      <c r="J26" s="71"/>
    </row>
    <row r="27" spans="1:10">
      <c r="A27" s="71" t="s">
        <v>576</v>
      </c>
      <c r="B27" s="71"/>
      <c r="C27" s="71"/>
      <c r="D27" s="71"/>
      <c r="E27" s="71"/>
      <c r="F27" s="71"/>
      <c r="G27" s="71"/>
      <c r="H27" s="71"/>
      <c r="I27" s="71"/>
      <c r="J27" s="71"/>
    </row>
    <row r="28" spans="1:10">
      <c r="A28" s="71" t="s">
        <v>577</v>
      </c>
      <c r="B28" s="71"/>
      <c r="C28" s="71"/>
      <c r="D28" s="71"/>
      <c r="E28" s="71"/>
      <c r="F28" s="71"/>
      <c r="G28" s="71"/>
      <c r="H28" s="71"/>
      <c r="I28" s="71"/>
      <c r="J28" s="71"/>
    </row>
    <row r="29" spans="1:10">
      <c r="A29" s="71" t="s">
        <v>578</v>
      </c>
      <c r="B29" s="71"/>
      <c r="C29" s="71"/>
      <c r="D29" s="71"/>
      <c r="E29" s="71"/>
      <c r="F29" s="71"/>
      <c r="G29" s="71"/>
      <c r="H29" s="71"/>
      <c r="I29" s="71"/>
      <c r="J29" s="71"/>
    </row>
    <row r="30" spans="1:10">
      <c r="A30" s="71" t="s">
        <v>579</v>
      </c>
      <c r="B30" s="71"/>
      <c r="C30" s="71"/>
      <c r="D30" s="71"/>
      <c r="E30" s="71"/>
      <c r="F30" s="71"/>
      <c r="G30" s="71"/>
      <c r="H30" s="71"/>
      <c r="I30" s="71"/>
      <c r="J30" s="71"/>
    </row>
    <row r="31" spans="1:10">
      <c r="A31" s="71" t="s">
        <v>580</v>
      </c>
      <c r="B31" s="71"/>
      <c r="C31" s="71"/>
      <c r="D31" s="71"/>
      <c r="E31" s="71"/>
      <c r="F31" s="71"/>
      <c r="G31" s="71"/>
      <c r="H31" s="71"/>
      <c r="I31" s="71"/>
      <c r="J31" s="71"/>
    </row>
    <row r="32" spans="1:10">
      <c r="A32" s="71" t="s">
        <v>581</v>
      </c>
      <c r="B32" s="71"/>
      <c r="C32" s="71"/>
      <c r="D32" s="71"/>
      <c r="E32" s="71"/>
      <c r="F32" s="71"/>
      <c r="G32" s="71"/>
      <c r="H32" s="71"/>
      <c r="I32" s="71"/>
      <c r="J32" s="7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A1" sqref="A$1:J$1048576"/>
    </sheetView>
  </sheetViews>
  <sheetFormatPr defaultColWidth="9" defaultRowHeight="13.5"/>
  <cols>
    <col min="1" max="2" width="8.775" style="2" customWidth="1"/>
    <col min="3" max="3" width="15.2166666666667" style="2" customWidth="1"/>
    <col min="4" max="6" width="10.3333333333333" style="2" customWidth="1"/>
    <col min="7" max="7" width="8.775" style="2" customWidth="1"/>
    <col min="8" max="8" width="9.33333333333333" style="2" customWidth="1"/>
    <col min="9" max="9" width="7.33333333333333" style="2" customWidth="1"/>
    <col min="10" max="10" width="18.4416666666667" style="2" customWidth="1"/>
    <col min="11" max="16384" width="9" style="2"/>
  </cols>
  <sheetData>
    <row r="1" spans="1:10">
      <c r="A1" s="80" t="s">
        <v>517</v>
      </c>
      <c r="B1" s="80"/>
      <c r="C1" s="80"/>
      <c r="D1" s="80"/>
      <c r="E1" s="80"/>
      <c r="F1" s="80"/>
      <c r="G1" s="80"/>
      <c r="H1" s="80"/>
      <c r="I1" s="80"/>
      <c r="J1" s="80"/>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615</v>
      </c>
      <c r="D4" s="48"/>
      <c r="E4" s="48"/>
      <c r="F4" s="48"/>
      <c r="G4" s="48"/>
      <c r="H4" s="48"/>
      <c r="I4" s="48"/>
      <c r="J4" s="48"/>
    </row>
    <row r="5" spans="1:10">
      <c r="A5" s="47" t="s">
        <v>522</v>
      </c>
      <c r="B5" s="47"/>
      <c r="C5" s="81" t="s">
        <v>523</v>
      </c>
      <c r="D5" s="81"/>
      <c r="E5" s="81"/>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0">
      <c r="A7" s="47"/>
      <c r="B7" s="47"/>
      <c r="C7" s="82" t="s">
        <v>532</v>
      </c>
      <c r="D7" s="83">
        <f>SUM(D8:D10)</f>
        <v>11850</v>
      </c>
      <c r="E7" s="83">
        <f>SUM(E8:E10)</f>
        <v>11850</v>
      </c>
      <c r="F7" s="83">
        <f>SUM(F8:F10)</f>
        <v>11250</v>
      </c>
      <c r="G7" s="50">
        <v>10</v>
      </c>
      <c r="H7" s="84" t="str">
        <f t="shared" ref="H7:H10" si="0">IF(E7&gt;0,ROUND(F7/E7,3)*100&amp;"%","—")</f>
        <v>94.9%</v>
      </c>
      <c r="I7" s="55">
        <f>H7*G7</f>
        <v>9.49</v>
      </c>
      <c r="J7" s="55"/>
    </row>
    <row r="8" ht="24" spans="1:10">
      <c r="A8" s="47"/>
      <c r="B8" s="47"/>
      <c r="C8" s="82" t="s">
        <v>533</v>
      </c>
      <c r="D8" s="85">
        <v>5400</v>
      </c>
      <c r="E8" s="85">
        <v>5400</v>
      </c>
      <c r="F8" s="85">
        <v>4800</v>
      </c>
      <c r="G8" s="47" t="s">
        <v>466</v>
      </c>
      <c r="H8" s="86" t="str">
        <f t="shared" si="0"/>
        <v>88.9%</v>
      </c>
      <c r="I8" s="55" t="s">
        <v>466</v>
      </c>
      <c r="J8" s="55"/>
    </row>
    <row r="9" ht="24" spans="1:10">
      <c r="A9" s="47"/>
      <c r="B9" s="47"/>
      <c r="C9" s="82" t="s">
        <v>534</v>
      </c>
      <c r="D9" s="85">
        <v>6450</v>
      </c>
      <c r="E9" s="85">
        <v>6450</v>
      </c>
      <c r="F9" s="85">
        <v>6450</v>
      </c>
      <c r="G9" s="47" t="s">
        <v>466</v>
      </c>
      <c r="H9" s="86" t="str">
        <f t="shared" si="0"/>
        <v>100%</v>
      </c>
      <c r="I9" s="55" t="s">
        <v>466</v>
      </c>
      <c r="J9" s="55"/>
    </row>
    <row r="10" spans="1:10">
      <c r="A10" s="47"/>
      <c r="B10" s="47"/>
      <c r="C10" s="82" t="s">
        <v>535</v>
      </c>
      <c r="D10" s="85"/>
      <c r="E10" s="85"/>
      <c r="F10" s="85"/>
      <c r="G10" s="47" t="s">
        <v>466</v>
      </c>
      <c r="H10" s="86" t="str">
        <f t="shared" si="0"/>
        <v>—</v>
      </c>
      <c r="I10" s="55" t="s">
        <v>466</v>
      </c>
      <c r="J10" s="55"/>
    </row>
    <row r="11" spans="1:10">
      <c r="A11" s="47" t="s">
        <v>536</v>
      </c>
      <c r="B11" s="47" t="s">
        <v>537</v>
      </c>
      <c r="C11" s="47"/>
      <c r="D11" s="47"/>
      <c r="E11" s="47"/>
      <c r="F11" s="55" t="s">
        <v>538</v>
      </c>
      <c r="G11" s="55"/>
      <c r="H11" s="55"/>
      <c r="I11" s="55"/>
      <c r="J11" s="55"/>
    </row>
    <row r="12" ht="76.5" customHeight="1" spans="1:10">
      <c r="A12" s="47"/>
      <c r="B12" s="87" t="s">
        <v>616</v>
      </c>
      <c r="C12" s="88"/>
      <c r="D12" s="88"/>
      <c r="E12" s="89"/>
      <c r="F12" s="102" t="s">
        <v>617</v>
      </c>
      <c r="G12" s="103"/>
      <c r="H12" s="103"/>
      <c r="I12" s="103"/>
      <c r="J12" s="110"/>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ht="36" spans="1:10">
      <c r="A15" s="47" t="s">
        <v>552</v>
      </c>
      <c r="B15" s="59" t="s">
        <v>597</v>
      </c>
      <c r="C15" s="92" t="s">
        <v>618</v>
      </c>
      <c r="D15" s="61" t="s">
        <v>563</v>
      </c>
      <c r="E15" s="47">
        <v>7</v>
      </c>
      <c r="F15" s="47" t="s">
        <v>619</v>
      </c>
      <c r="G15" s="60" t="s">
        <v>620</v>
      </c>
      <c r="H15" s="62">
        <v>20</v>
      </c>
      <c r="I15" s="73">
        <v>20</v>
      </c>
      <c r="J15" s="60"/>
    </row>
    <row r="16" ht="24" spans="1:10">
      <c r="A16" s="47"/>
      <c r="B16" s="59" t="s">
        <v>557</v>
      </c>
      <c r="C16" s="92" t="s">
        <v>621</v>
      </c>
      <c r="D16" s="61" t="s">
        <v>563</v>
      </c>
      <c r="E16" s="47">
        <v>90</v>
      </c>
      <c r="F16" s="47" t="s">
        <v>556</v>
      </c>
      <c r="G16" s="112">
        <v>1</v>
      </c>
      <c r="H16" s="62">
        <v>20</v>
      </c>
      <c r="I16" s="73">
        <v>20</v>
      </c>
      <c r="J16" s="60"/>
    </row>
    <row r="17" ht="24" spans="1:10">
      <c r="A17" s="47" t="s">
        <v>559</v>
      </c>
      <c r="B17" s="59" t="s">
        <v>560</v>
      </c>
      <c r="C17" s="92" t="s">
        <v>622</v>
      </c>
      <c r="D17" s="61" t="s">
        <v>555</v>
      </c>
      <c r="E17" s="47">
        <v>100</v>
      </c>
      <c r="F17" s="47" t="s">
        <v>556</v>
      </c>
      <c r="G17" s="112">
        <v>1</v>
      </c>
      <c r="H17" s="62">
        <v>20</v>
      </c>
      <c r="I17" s="73">
        <v>20</v>
      </c>
      <c r="J17" s="60"/>
    </row>
    <row r="18" spans="1:10">
      <c r="A18" s="47"/>
      <c r="B18" s="60"/>
      <c r="C18" s="92" t="s">
        <v>623</v>
      </c>
      <c r="D18" s="61" t="s">
        <v>563</v>
      </c>
      <c r="E18" s="47">
        <v>85</v>
      </c>
      <c r="F18" s="47" t="s">
        <v>556</v>
      </c>
      <c r="G18" s="112">
        <v>1</v>
      </c>
      <c r="H18" s="62">
        <v>20</v>
      </c>
      <c r="I18" s="73">
        <v>20</v>
      </c>
      <c r="J18" s="60"/>
    </row>
    <row r="19" ht="24" spans="1:10">
      <c r="A19" s="64" t="s">
        <v>564</v>
      </c>
      <c r="B19" s="65" t="s">
        <v>565</v>
      </c>
      <c r="C19" s="92" t="s">
        <v>624</v>
      </c>
      <c r="D19" s="61" t="s">
        <v>563</v>
      </c>
      <c r="E19" s="107">
        <v>85</v>
      </c>
      <c r="F19" s="48" t="s">
        <v>556</v>
      </c>
      <c r="G19" s="108">
        <v>0.98</v>
      </c>
      <c r="H19" s="66">
        <v>10</v>
      </c>
      <c r="I19" s="74">
        <v>10</v>
      </c>
      <c r="J19" s="100" t="s">
        <v>568</v>
      </c>
    </row>
    <row r="20" spans="1:10">
      <c r="A20" s="47" t="s">
        <v>569</v>
      </c>
      <c r="B20" s="47"/>
      <c r="C20" s="47"/>
      <c r="D20" s="67"/>
      <c r="E20" s="68"/>
      <c r="F20" s="68"/>
      <c r="G20" s="68"/>
      <c r="H20" s="68"/>
      <c r="I20" s="75"/>
      <c r="J20" s="76" t="s">
        <v>570</v>
      </c>
    </row>
    <row r="21" spans="1:10">
      <c r="A21" s="50" t="s">
        <v>571</v>
      </c>
      <c r="B21" s="50"/>
      <c r="C21" s="50"/>
      <c r="D21" s="50"/>
      <c r="E21" s="50"/>
      <c r="F21" s="50"/>
      <c r="G21" s="50"/>
      <c r="H21" s="50">
        <v>100</v>
      </c>
      <c r="I21" s="77">
        <f>SUM(I7,I15:I19)</f>
        <v>99.49</v>
      </c>
      <c r="J21" s="78" t="s">
        <v>572</v>
      </c>
    </row>
    <row r="22" spans="1:10">
      <c r="A22" s="80"/>
      <c r="B22" s="80"/>
      <c r="C22" s="80"/>
      <c r="D22" s="80"/>
      <c r="E22" s="80"/>
      <c r="F22" s="80"/>
      <c r="G22" s="80"/>
      <c r="H22" s="80"/>
      <c r="I22" s="80"/>
      <c r="J22" s="80"/>
    </row>
    <row r="23" spans="1:10">
      <c r="A23" s="70" t="s">
        <v>573</v>
      </c>
      <c r="B23" s="96"/>
      <c r="C23" s="96"/>
      <c r="D23" s="96"/>
      <c r="E23" s="96"/>
      <c r="F23" s="96"/>
      <c r="G23" s="96"/>
      <c r="H23" s="96"/>
      <c r="I23" s="96"/>
      <c r="J23" s="101"/>
    </row>
    <row r="24" spans="1:10">
      <c r="A24" s="71" t="s">
        <v>574</v>
      </c>
      <c r="B24" s="71"/>
      <c r="C24" s="71"/>
      <c r="D24" s="71"/>
      <c r="E24" s="71"/>
      <c r="F24" s="71"/>
      <c r="G24" s="71"/>
      <c r="H24" s="71"/>
      <c r="I24" s="71"/>
      <c r="J24" s="71"/>
    </row>
    <row r="25" spans="1:10">
      <c r="A25" s="71" t="s">
        <v>575</v>
      </c>
      <c r="B25" s="71"/>
      <c r="C25" s="71"/>
      <c r="D25" s="71"/>
      <c r="E25" s="71"/>
      <c r="F25" s="71"/>
      <c r="G25" s="71"/>
      <c r="H25" s="71"/>
      <c r="I25" s="71"/>
      <c r="J25" s="71"/>
    </row>
    <row r="26" spans="1:10">
      <c r="A26" s="71" t="s">
        <v>576</v>
      </c>
      <c r="B26" s="71"/>
      <c r="C26" s="71"/>
      <c r="D26" s="71"/>
      <c r="E26" s="71"/>
      <c r="F26" s="71"/>
      <c r="G26" s="71"/>
      <c r="H26" s="71"/>
      <c r="I26" s="71"/>
      <c r="J26" s="71"/>
    </row>
    <row r="27" spans="1:10">
      <c r="A27" s="71" t="s">
        <v>577</v>
      </c>
      <c r="B27" s="71"/>
      <c r="C27" s="71"/>
      <c r="D27" s="71"/>
      <c r="E27" s="71"/>
      <c r="F27" s="71"/>
      <c r="G27" s="71"/>
      <c r="H27" s="71"/>
      <c r="I27" s="71"/>
      <c r="J27" s="71"/>
    </row>
    <row r="28" spans="1:10">
      <c r="A28" s="71" t="s">
        <v>578</v>
      </c>
      <c r="B28" s="71"/>
      <c r="C28" s="71"/>
      <c r="D28" s="71"/>
      <c r="E28" s="71"/>
      <c r="F28" s="71"/>
      <c r="G28" s="71"/>
      <c r="H28" s="71"/>
      <c r="I28" s="71"/>
      <c r="J28" s="71"/>
    </row>
    <row r="29" spans="1:10">
      <c r="A29" s="71" t="s">
        <v>579</v>
      </c>
      <c r="B29" s="71"/>
      <c r="C29" s="71"/>
      <c r="D29" s="71"/>
      <c r="E29" s="71"/>
      <c r="F29" s="71"/>
      <c r="G29" s="71"/>
      <c r="H29" s="71"/>
      <c r="I29" s="71"/>
      <c r="J29" s="71"/>
    </row>
    <row r="30" spans="1:10">
      <c r="A30" s="71" t="s">
        <v>580</v>
      </c>
      <c r="B30" s="71"/>
      <c r="C30" s="71"/>
      <c r="D30" s="71"/>
      <c r="E30" s="71"/>
      <c r="F30" s="71"/>
      <c r="G30" s="71"/>
      <c r="H30" s="71"/>
      <c r="I30" s="71"/>
      <c r="J30" s="71"/>
    </row>
    <row r="31" spans="1:10">
      <c r="A31" s="71" t="s">
        <v>581</v>
      </c>
      <c r="B31" s="71"/>
      <c r="C31" s="71"/>
      <c r="D31" s="71"/>
      <c r="E31" s="71"/>
      <c r="F31" s="71"/>
      <c r="G31" s="71"/>
      <c r="H31" s="71"/>
      <c r="I31" s="71"/>
      <c r="J31" s="71"/>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6"/>
    <mergeCell ref="A17:A18"/>
    <mergeCell ref="B17:B18"/>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6" activePane="bottomRight" state="frozen"/>
      <selection/>
      <selection pane="topRight"/>
      <selection pane="bottomLeft"/>
      <selection pane="bottomRight" activeCell="F12" sqref="F12"/>
    </sheetView>
  </sheetViews>
  <sheetFormatPr defaultColWidth="9" defaultRowHeight="13.5"/>
  <cols>
    <col min="1" max="3" width="3.21666666666667" style="2" customWidth="1"/>
    <col min="4" max="4" width="32.775" style="2" customWidth="1"/>
    <col min="5" max="8" width="18.775" style="2" customWidth="1"/>
    <col min="9" max="9" width="17.8833333333333" style="2" customWidth="1"/>
    <col min="10" max="12" width="18.775" style="2" customWidth="1"/>
    <col min="13" max="16384" width="9" style="2"/>
  </cols>
  <sheetData>
    <row r="1" ht="27" spans="6:6">
      <c r="F1" s="165" t="s">
        <v>114</v>
      </c>
    </row>
    <row r="2" ht="14.25" spans="12:12">
      <c r="L2" s="156" t="s">
        <v>115</v>
      </c>
    </row>
    <row r="3" ht="14.25" spans="1:12">
      <c r="A3" s="156" t="s">
        <v>2</v>
      </c>
      <c r="L3" s="156" t="s">
        <v>3</v>
      </c>
    </row>
    <row r="4" ht="19.5" customHeight="1" spans="1:12">
      <c r="A4" s="157" t="s">
        <v>6</v>
      </c>
      <c r="B4" s="157"/>
      <c r="C4" s="157"/>
      <c r="D4" s="157"/>
      <c r="E4" s="162" t="s">
        <v>97</v>
      </c>
      <c r="F4" s="162" t="s">
        <v>116</v>
      </c>
      <c r="G4" s="162" t="s">
        <v>117</v>
      </c>
      <c r="H4" s="162" t="s">
        <v>118</v>
      </c>
      <c r="I4" s="162"/>
      <c r="J4" s="162" t="s">
        <v>119</v>
      </c>
      <c r="K4" s="162" t="s">
        <v>120</v>
      </c>
      <c r="L4" s="162" t="s">
        <v>121</v>
      </c>
    </row>
    <row r="5" ht="19.5" customHeight="1" spans="1:12">
      <c r="A5" s="162" t="s">
        <v>122</v>
      </c>
      <c r="B5" s="162"/>
      <c r="C5" s="162"/>
      <c r="D5" s="157" t="s">
        <v>123</v>
      </c>
      <c r="E5" s="162"/>
      <c r="F5" s="162"/>
      <c r="G5" s="162"/>
      <c r="H5" s="162" t="s">
        <v>124</v>
      </c>
      <c r="I5" s="162" t="s">
        <v>125</v>
      </c>
      <c r="J5" s="162"/>
      <c r="K5" s="162"/>
      <c r="L5" s="162" t="s">
        <v>124</v>
      </c>
    </row>
    <row r="6" ht="19.5" customHeight="1" spans="1:12">
      <c r="A6" s="162"/>
      <c r="B6" s="162"/>
      <c r="C6" s="162"/>
      <c r="D6" s="157"/>
      <c r="E6" s="162"/>
      <c r="F6" s="162"/>
      <c r="G6" s="162"/>
      <c r="H6" s="162"/>
      <c r="I6" s="162"/>
      <c r="J6" s="162"/>
      <c r="K6" s="162"/>
      <c r="L6" s="162"/>
    </row>
    <row r="7" ht="19.5" customHeight="1" spans="1:12">
      <c r="A7" s="162"/>
      <c r="B7" s="162"/>
      <c r="C7" s="162"/>
      <c r="D7" s="157"/>
      <c r="E7" s="162"/>
      <c r="F7" s="162"/>
      <c r="G7" s="162"/>
      <c r="H7" s="162"/>
      <c r="I7" s="162"/>
      <c r="J7" s="162"/>
      <c r="K7" s="162"/>
      <c r="L7" s="162"/>
    </row>
    <row r="8" ht="19.5" customHeight="1" spans="1:12">
      <c r="A8" s="157" t="s">
        <v>126</v>
      </c>
      <c r="B8" s="157" t="s">
        <v>127</v>
      </c>
      <c r="C8" s="157" t="s">
        <v>128</v>
      </c>
      <c r="D8" s="157" t="s">
        <v>10</v>
      </c>
      <c r="E8" s="162" t="s">
        <v>11</v>
      </c>
      <c r="F8" s="162" t="s">
        <v>12</v>
      </c>
      <c r="G8" s="162" t="s">
        <v>20</v>
      </c>
      <c r="H8" s="162" t="s">
        <v>24</v>
      </c>
      <c r="I8" s="162" t="s">
        <v>28</v>
      </c>
      <c r="J8" s="162" t="s">
        <v>32</v>
      </c>
      <c r="K8" s="162" t="s">
        <v>36</v>
      </c>
      <c r="L8" s="162" t="s">
        <v>40</v>
      </c>
    </row>
    <row r="9" ht="19.5" customHeight="1" spans="1:12">
      <c r="A9" s="157"/>
      <c r="B9" s="157"/>
      <c r="C9" s="157"/>
      <c r="D9" s="157" t="s">
        <v>129</v>
      </c>
      <c r="E9" s="159">
        <v>17595730.69</v>
      </c>
      <c r="F9" s="159">
        <v>17595730.69</v>
      </c>
      <c r="G9" s="159">
        <v>0</v>
      </c>
      <c r="H9" s="159">
        <v>0</v>
      </c>
      <c r="I9" s="159"/>
      <c r="J9" s="159">
        <v>0</v>
      </c>
      <c r="K9" s="159">
        <v>0</v>
      </c>
      <c r="L9" s="159">
        <v>0</v>
      </c>
    </row>
    <row r="10" ht="19.5" customHeight="1" spans="1:12">
      <c r="A10" s="158" t="s">
        <v>130</v>
      </c>
      <c r="B10" s="158"/>
      <c r="C10" s="158"/>
      <c r="D10" s="158" t="s">
        <v>131</v>
      </c>
      <c r="E10" s="159">
        <v>12808451.03</v>
      </c>
      <c r="F10" s="159">
        <v>12808451.03</v>
      </c>
      <c r="G10" s="159">
        <v>0</v>
      </c>
      <c r="H10" s="159">
        <v>0</v>
      </c>
      <c r="I10" s="159"/>
      <c r="J10" s="159">
        <v>0</v>
      </c>
      <c r="K10" s="159">
        <v>0</v>
      </c>
      <c r="L10" s="159">
        <v>0</v>
      </c>
    </row>
    <row r="11" ht="19.5" customHeight="1" spans="1:12">
      <c r="A11" s="158" t="s">
        <v>132</v>
      </c>
      <c r="B11" s="158"/>
      <c r="C11" s="158"/>
      <c r="D11" s="158" t="s">
        <v>133</v>
      </c>
      <c r="E11" s="159">
        <v>511628.03</v>
      </c>
      <c r="F11" s="159">
        <v>511628.03</v>
      </c>
      <c r="G11" s="159">
        <v>0</v>
      </c>
      <c r="H11" s="159">
        <v>0</v>
      </c>
      <c r="I11" s="159"/>
      <c r="J11" s="159">
        <v>0</v>
      </c>
      <c r="K11" s="159">
        <v>0</v>
      </c>
      <c r="L11" s="159">
        <v>0</v>
      </c>
    </row>
    <row r="12" ht="19.5" customHeight="1" spans="1:12">
      <c r="A12" s="158" t="s">
        <v>134</v>
      </c>
      <c r="B12" s="158"/>
      <c r="C12" s="158"/>
      <c r="D12" s="158" t="s">
        <v>135</v>
      </c>
      <c r="E12" s="159">
        <v>420928.03</v>
      </c>
      <c r="F12" s="159">
        <v>420928.03</v>
      </c>
      <c r="G12" s="159">
        <v>0</v>
      </c>
      <c r="H12" s="159">
        <v>0</v>
      </c>
      <c r="I12" s="159"/>
      <c r="J12" s="159">
        <v>0</v>
      </c>
      <c r="K12" s="159">
        <v>0</v>
      </c>
      <c r="L12" s="159">
        <v>0</v>
      </c>
    </row>
    <row r="13" ht="19.5" customHeight="1" spans="1:12">
      <c r="A13" s="158" t="s">
        <v>136</v>
      </c>
      <c r="B13" s="158"/>
      <c r="C13" s="158"/>
      <c r="D13" s="158" t="s">
        <v>137</v>
      </c>
      <c r="E13" s="159">
        <v>66200</v>
      </c>
      <c r="F13" s="159">
        <v>66200</v>
      </c>
      <c r="G13" s="159">
        <v>0</v>
      </c>
      <c r="H13" s="159">
        <v>0</v>
      </c>
      <c r="I13" s="159"/>
      <c r="J13" s="159">
        <v>0</v>
      </c>
      <c r="K13" s="159">
        <v>0</v>
      </c>
      <c r="L13" s="159">
        <v>0</v>
      </c>
    </row>
    <row r="14" ht="19.5" customHeight="1" spans="1:12">
      <c r="A14" s="158" t="s">
        <v>138</v>
      </c>
      <c r="B14" s="158"/>
      <c r="C14" s="158"/>
      <c r="D14" s="158" t="s">
        <v>139</v>
      </c>
      <c r="E14" s="159">
        <v>24500</v>
      </c>
      <c r="F14" s="159">
        <v>24500</v>
      </c>
      <c r="G14" s="159">
        <v>0</v>
      </c>
      <c r="H14" s="159">
        <v>0</v>
      </c>
      <c r="I14" s="159"/>
      <c r="J14" s="159">
        <v>0</v>
      </c>
      <c r="K14" s="159">
        <v>0</v>
      </c>
      <c r="L14" s="159">
        <v>0</v>
      </c>
    </row>
    <row r="15" ht="19.5" customHeight="1" spans="1:12">
      <c r="A15" s="158" t="s">
        <v>140</v>
      </c>
      <c r="B15" s="158"/>
      <c r="C15" s="158"/>
      <c r="D15" s="158" t="s">
        <v>141</v>
      </c>
      <c r="E15" s="159">
        <v>12296823</v>
      </c>
      <c r="F15" s="159">
        <v>12296823</v>
      </c>
      <c r="G15" s="159">
        <v>0</v>
      </c>
      <c r="H15" s="159">
        <v>0</v>
      </c>
      <c r="I15" s="159"/>
      <c r="J15" s="159">
        <v>0</v>
      </c>
      <c r="K15" s="159">
        <v>0</v>
      </c>
      <c r="L15" s="159">
        <v>0</v>
      </c>
    </row>
    <row r="16" ht="19.5" customHeight="1" spans="1:12">
      <c r="A16" s="158" t="s">
        <v>142</v>
      </c>
      <c r="B16" s="158"/>
      <c r="C16" s="158"/>
      <c r="D16" s="158" t="s">
        <v>143</v>
      </c>
      <c r="E16" s="159">
        <v>12296823</v>
      </c>
      <c r="F16" s="159">
        <v>12296823</v>
      </c>
      <c r="G16" s="159">
        <v>0</v>
      </c>
      <c r="H16" s="159">
        <v>0</v>
      </c>
      <c r="I16" s="159"/>
      <c r="J16" s="159">
        <v>0</v>
      </c>
      <c r="K16" s="159">
        <v>0</v>
      </c>
      <c r="L16" s="159">
        <v>0</v>
      </c>
    </row>
    <row r="17" ht="19.5" customHeight="1" spans="1:12">
      <c r="A17" s="158" t="s">
        <v>144</v>
      </c>
      <c r="B17" s="158"/>
      <c r="C17" s="158"/>
      <c r="D17" s="158" t="s">
        <v>145</v>
      </c>
      <c r="E17" s="159">
        <v>1445445.03</v>
      </c>
      <c r="F17" s="159">
        <v>1445445.03</v>
      </c>
      <c r="G17" s="159">
        <v>0</v>
      </c>
      <c r="H17" s="159">
        <v>0</v>
      </c>
      <c r="I17" s="159"/>
      <c r="J17" s="159">
        <v>0</v>
      </c>
      <c r="K17" s="159">
        <v>0</v>
      </c>
      <c r="L17" s="159">
        <v>0</v>
      </c>
    </row>
    <row r="18" ht="19.5" customHeight="1" spans="1:12">
      <c r="A18" s="158" t="s">
        <v>146</v>
      </c>
      <c r="B18" s="158"/>
      <c r="C18" s="158"/>
      <c r="D18" s="158" t="s">
        <v>147</v>
      </c>
      <c r="E18" s="159">
        <v>1434525.03</v>
      </c>
      <c r="F18" s="159">
        <v>1434525.03</v>
      </c>
      <c r="G18" s="159">
        <v>0</v>
      </c>
      <c r="H18" s="159">
        <v>0</v>
      </c>
      <c r="I18" s="159"/>
      <c r="J18" s="159">
        <v>0</v>
      </c>
      <c r="K18" s="159">
        <v>0</v>
      </c>
      <c r="L18" s="159">
        <v>0</v>
      </c>
    </row>
    <row r="19" ht="19.5" customHeight="1" spans="1:12">
      <c r="A19" s="158" t="s">
        <v>148</v>
      </c>
      <c r="B19" s="158"/>
      <c r="C19" s="158"/>
      <c r="D19" s="158" t="s">
        <v>149</v>
      </c>
      <c r="E19" s="159">
        <v>1081657.71</v>
      </c>
      <c r="F19" s="159">
        <v>1081657.71</v>
      </c>
      <c r="G19" s="159">
        <v>0</v>
      </c>
      <c r="H19" s="159">
        <v>0</v>
      </c>
      <c r="I19" s="159"/>
      <c r="J19" s="159">
        <v>0</v>
      </c>
      <c r="K19" s="159">
        <v>0</v>
      </c>
      <c r="L19" s="159">
        <v>0</v>
      </c>
    </row>
    <row r="20" ht="19.5" customHeight="1" spans="1:12">
      <c r="A20" s="158" t="s">
        <v>150</v>
      </c>
      <c r="B20" s="158"/>
      <c r="C20" s="158"/>
      <c r="D20" s="158" t="s">
        <v>151</v>
      </c>
      <c r="E20" s="159">
        <v>352867.32</v>
      </c>
      <c r="F20" s="159">
        <v>352867.32</v>
      </c>
      <c r="G20" s="159">
        <v>0</v>
      </c>
      <c r="H20" s="159">
        <v>0</v>
      </c>
      <c r="I20" s="159"/>
      <c r="J20" s="159">
        <v>0</v>
      </c>
      <c r="K20" s="159">
        <v>0</v>
      </c>
      <c r="L20" s="159">
        <v>0</v>
      </c>
    </row>
    <row r="21" ht="19.5" customHeight="1" spans="1:12">
      <c r="A21" s="158" t="s">
        <v>152</v>
      </c>
      <c r="B21" s="158"/>
      <c r="C21" s="158"/>
      <c r="D21" s="158" t="s">
        <v>153</v>
      </c>
      <c r="E21" s="159">
        <v>10920</v>
      </c>
      <c r="F21" s="159">
        <v>10920</v>
      </c>
      <c r="G21" s="159">
        <v>0</v>
      </c>
      <c r="H21" s="159">
        <v>0</v>
      </c>
      <c r="I21" s="159"/>
      <c r="J21" s="159">
        <v>0</v>
      </c>
      <c r="K21" s="159">
        <v>0</v>
      </c>
      <c r="L21" s="159">
        <v>0</v>
      </c>
    </row>
    <row r="22" ht="19.5" customHeight="1" spans="1:12">
      <c r="A22" s="158" t="s">
        <v>154</v>
      </c>
      <c r="B22" s="158"/>
      <c r="C22" s="158"/>
      <c r="D22" s="158" t="s">
        <v>155</v>
      </c>
      <c r="E22" s="159">
        <v>10920</v>
      </c>
      <c r="F22" s="159">
        <v>10920</v>
      </c>
      <c r="G22" s="159">
        <v>0</v>
      </c>
      <c r="H22" s="159">
        <v>0</v>
      </c>
      <c r="I22" s="159"/>
      <c r="J22" s="159">
        <v>0</v>
      </c>
      <c r="K22" s="159">
        <v>0</v>
      </c>
      <c r="L22" s="159">
        <v>0</v>
      </c>
    </row>
    <row r="23" ht="19.5" customHeight="1" spans="1:12">
      <c r="A23" s="158" t="s">
        <v>156</v>
      </c>
      <c r="B23" s="158"/>
      <c r="C23" s="158"/>
      <c r="D23" s="158" t="s">
        <v>157</v>
      </c>
      <c r="E23" s="159">
        <v>761722.33</v>
      </c>
      <c r="F23" s="159">
        <v>761722.33</v>
      </c>
      <c r="G23" s="159">
        <v>0</v>
      </c>
      <c r="H23" s="159">
        <v>0</v>
      </c>
      <c r="I23" s="159"/>
      <c r="J23" s="159">
        <v>0</v>
      </c>
      <c r="K23" s="159">
        <v>0</v>
      </c>
      <c r="L23" s="159">
        <v>0</v>
      </c>
    </row>
    <row r="24" ht="19.5" customHeight="1" spans="1:12">
      <c r="A24" s="158" t="s">
        <v>158</v>
      </c>
      <c r="B24" s="158"/>
      <c r="C24" s="158"/>
      <c r="D24" s="158" t="s">
        <v>159</v>
      </c>
      <c r="E24" s="159">
        <v>761722.33</v>
      </c>
      <c r="F24" s="159">
        <v>761722.33</v>
      </c>
      <c r="G24" s="159">
        <v>0</v>
      </c>
      <c r="H24" s="159">
        <v>0</v>
      </c>
      <c r="I24" s="159"/>
      <c r="J24" s="159">
        <v>0</v>
      </c>
      <c r="K24" s="159">
        <v>0</v>
      </c>
      <c r="L24" s="159">
        <v>0</v>
      </c>
    </row>
    <row r="25" ht="19.5" customHeight="1" spans="1:12">
      <c r="A25" s="158" t="s">
        <v>160</v>
      </c>
      <c r="B25" s="158"/>
      <c r="C25" s="158"/>
      <c r="D25" s="158" t="s">
        <v>161</v>
      </c>
      <c r="E25" s="159">
        <v>433122.25</v>
      </c>
      <c r="F25" s="159">
        <v>433122.25</v>
      </c>
      <c r="G25" s="159">
        <v>0</v>
      </c>
      <c r="H25" s="159">
        <v>0</v>
      </c>
      <c r="I25" s="159"/>
      <c r="J25" s="159">
        <v>0</v>
      </c>
      <c r="K25" s="159">
        <v>0</v>
      </c>
      <c r="L25" s="159">
        <v>0</v>
      </c>
    </row>
    <row r="26" ht="19.5" customHeight="1" spans="1:12">
      <c r="A26" s="158" t="s">
        <v>162</v>
      </c>
      <c r="B26" s="158"/>
      <c r="C26" s="158"/>
      <c r="D26" s="158" t="s">
        <v>163</v>
      </c>
      <c r="E26" s="159">
        <v>293250.73</v>
      </c>
      <c r="F26" s="159">
        <v>293250.73</v>
      </c>
      <c r="G26" s="159">
        <v>0</v>
      </c>
      <c r="H26" s="159">
        <v>0</v>
      </c>
      <c r="I26" s="159"/>
      <c r="J26" s="159">
        <v>0</v>
      </c>
      <c r="K26" s="159">
        <v>0</v>
      </c>
      <c r="L26" s="159">
        <v>0</v>
      </c>
    </row>
    <row r="27" ht="19.5" customHeight="1" spans="1:12">
      <c r="A27" s="158" t="s">
        <v>164</v>
      </c>
      <c r="B27" s="158"/>
      <c r="C27" s="158"/>
      <c r="D27" s="158" t="s">
        <v>165</v>
      </c>
      <c r="E27" s="159">
        <v>35349.35</v>
      </c>
      <c r="F27" s="159">
        <v>35349.35</v>
      </c>
      <c r="G27" s="159">
        <v>0</v>
      </c>
      <c r="H27" s="159">
        <v>0</v>
      </c>
      <c r="I27" s="159"/>
      <c r="J27" s="159">
        <v>0</v>
      </c>
      <c r="K27" s="159">
        <v>0</v>
      </c>
      <c r="L27" s="159">
        <v>0</v>
      </c>
    </row>
    <row r="28" ht="19.5" customHeight="1" spans="1:12">
      <c r="A28" s="158" t="s">
        <v>166</v>
      </c>
      <c r="B28" s="158"/>
      <c r="C28" s="158"/>
      <c r="D28" s="158" t="s">
        <v>167</v>
      </c>
      <c r="E28" s="159">
        <v>578346</v>
      </c>
      <c r="F28" s="159">
        <v>578346</v>
      </c>
      <c r="G28" s="159">
        <v>0</v>
      </c>
      <c r="H28" s="159">
        <v>0</v>
      </c>
      <c r="I28" s="159"/>
      <c r="J28" s="159">
        <v>0</v>
      </c>
      <c r="K28" s="159">
        <v>0</v>
      </c>
      <c r="L28" s="159">
        <v>0</v>
      </c>
    </row>
    <row r="29" ht="19.5" customHeight="1" spans="1:12">
      <c r="A29" s="158" t="s">
        <v>168</v>
      </c>
      <c r="B29" s="158"/>
      <c r="C29" s="158"/>
      <c r="D29" s="158" t="s">
        <v>169</v>
      </c>
      <c r="E29" s="159">
        <v>578346</v>
      </c>
      <c r="F29" s="159">
        <v>578346</v>
      </c>
      <c r="G29" s="159">
        <v>0</v>
      </c>
      <c r="H29" s="159">
        <v>0</v>
      </c>
      <c r="I29" s="159"/>
      <c r="J29" s="159">
        <v>0</v>
      </c>
      <c r="K29" s="159">
        <v>0</v>
      </c>
      <c r="L29" s="159">
        <v>0</v>
      </c>
    </row>
    <row r="30" ht="19.5" customHeight="1" spans="1:12">
      <c r="A30" s="158" t="s">
        <v>170</v>
      </c>
      <c r="B30" s="158"/>
      <c r="C30" s="158"/>
      <c r="D30" s="158" t="s">
        <v>171</v>
      </c>
      <c r="E30" s="159">
        <v>578346</v>
      </c>
      <c r="F30" s="159">
        <v>578346</v>
      </c>
      <c r="G30" s="159">
        <v>0</v>
      </c>
      <c r="H30" s="159">
        <v>0</v>
      </c>
      <c r="I30" s="159"/>
      <c r="J30" s="159">
        <v>0</v>
      </c>
      <c r="K30" s="159">
        <v>0</v>
      </c>
      <c r="L30" s="159">
        <v>0</v>
      </c>
    </row>
    <row r="31" ht="19.5" customHeight="1" spans="1:12">
      <c r="A31" s="158" t="s">
        <v>172</v>
      </c>
      <c r="B31" s="158"/>
      <c r="C31" s="158"/>
      <c r="D31" s="158" t="s">
        <v>173</v>
      </c>
      <c r="E31" s="159">
        <v>2001766.3</v>
      </c>
      <c r="F31" s="159">
        <v>2001766.3</v>
      </c>
      <c r="G31" s="159">
        <v>0</v>
      </c>
      <c r="H31" s="159">
        <v>0</v>
      </c>
      <c r="I31" s="159"/>
      <c r="J31" s="159">
        <v>0</v>
      </c>
      <c r="K31" s="159">
        <v>0</v>
      </c>
      <c r="L31" s="159">
        <v>0</v>
      </c>
    </row>
    <row r="32" ht="19.5" customHeight="1" spans="1:12">
      <c r="A32" s="158" t="s">
        <v>174</v>
      </c>
      <c r="B32" s="158"/>
      <c r="C32" s="158"/>
      <c r="D32" s="158" t="s">
        <v>175</v>
      </c>
      <c r="E32" s="159">
        <v>2001766.3</v>
      </c>
      <c r="F32" s="159">
        <v>2001766.3</v>
      </c>
      <c r="G32" s="159">
        <v>0</v>
      </c>
      <c r="H32" s="159">
        <v>0</v>
      </c>
      <c r="I32" s="159"/>
      <c r="J32" s="159">
        <v>0</v>
      </c>
      <c r="K32" s="159">
        <v>0</v>
      </c>
      <c r="L32" s="159">
        <v>0</v>
      </c>
    </row>
    <row r="33" ht="19.5" customHeight="1" spans="1:12">
      <c r="A33" s="158" t="s">
        <v>176</v>
      </c>
      <c r="B33" s="158"/>
      <c r="C33" s="158"/>
      <c r="D33" s="158" t="s">
        <v>177</v>
      </c>
      <c r="E33" s="159">
        <v>2001766.3</v>
      </c>
      <c r="F33" s="159">
        <v>2001766.3</v>
      </c>
      <c r="G33" s="159">
        <v>0</v>
      </c>
      <c r="H33" s="159">
        <v>0</v>
      </c>
      <c r="I33" s="159"/>
      <c r="J33" s="159">
        <v>0</v>
      </c>
      <c r="K33" s="159">
        <v>0</v>
      </c>
      <c r="L33" s="159">
        <v>0</v>
      </c>
    </row>
    <row r="34" ht="19.5" customHeight="1" spans="1:12">
      <c r="A34" s="158" t="s">
        <v>178</v>
      </c>
      <c r="B34" s="158"/>
      <c r="C34" s="158"/>
      <c r="D34" s="158"/>
      <c r="E34" s="158"/>
      <c r="F34" s="158"/>
      <c r="G34" s="158"/>
      <c r="H34" s="158"/>
      <c r="I34" s="158"/>
      <c r="J34" s="158"/>
      <c r="K34" s="158"/>
      <c r="L34" s="158"/>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1" sqref="A$1:J$1048576"/>
    </sheetView>
  </sheetViews>
  <sheetFormatPr defaultColWidth="9" defaultRowHeight="13.5"/>
  <cols>
    <col min="1" max="2" width="8.775" style="2" customWidth="1"/>
    <col min="3" max="3" width="13.6666666666667" style="2" customWidth="1"/>
    <col min="4" max="6" width="10.3333333333333" style="2" customWidth="1"/>
    <col min="7" max="7" width="8.775" style="2" customWidth="1"/>
    <col min="8" max="8" width="9.33333333333333" style="2" customWidth="1"/>
    <col min="9" max="9" width="7.33333333333333" style="2" customWidth="1"/>
    <col min="10" max="10" width="18.4416666666667" style="2" customWidth="1"/>
    <col min="11" max="11" width="11.6666666666667" style="2" customWidth="1"/>
    <col min="12" max="16384" width="9" style="2"/>
  </cols>
  <sheetData>
    <row r="1" spans="1:10">
      <c r="A1" s="80" t="s">
        <v>517</v>
      </c>
      <c r="B1" s="80"/>
      <c r="C1" s="80"/>
      <c r="D1" s="80"/>
      <c r="E1" s="80"/>
      <c r="F1" s="80"/>
      <c r="G1" s="80"/>
      <c r="H1" s="80"/>
      <c r="I1" s="80"/>
      <c r="J1" s="80"/>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625</v>
      </c>
      <c r="D4" s="48"/>
      <c r="E4" s="48"/>
      <c r="F4" s="48"/>
      <c r="G4" s="48"/>
      <c r="H4" s="48"/>
      <c r="I4" s="48"/>
      <c r="J4" s="48"/>
    </row>
    <row r="5" spans="1:10">
      <c r="A5" s="47" t="s">
        <v>522</v>
      </c>
      <c r="B5" s="47"/>
      <c r="C5" s="81" t="s">
        <v>523</v>
      </c>
      <c r="D5" s="81"/>
      <c r="E5" s="81"/>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1">
      <c r="A7" s="47"/>
      <c r="B7" s="47"/>
      <c r="C7" s="82" t="s">
        <v>532</v>
      </c>
      <c r="D7" s="83">
        <f>SUM(D8:D10)</f>
        <v>34197</v>
      </c>
      <c r="E7" s="83">
        <f>SUM(E8:E10)</f>
        <v>34197</v>
      </c>
      <c r="F7" s="83">
        <f>SUM(F8:F10)</f>
        <v>34197</v>
      </c>
      <c r="G7" s="50">
        <v>10</v>
      </c>
      <c r="H7" s="84" t="str">
        <f t="shared" ref="H7:H10" si="0">IF(E7&gt;0,ROUND(F7/E7,3)*100&amp;"%","—")</f>
        <v>100%</v>
      </c>
      <c r="I7" s="55">
        <v>10</v>
      </c>
      <c r="J7" s="55"/>
      <c r="K7" s="98"/>
    </row>
    <row r="8" ht="48" customHeight="1" spans="1:10">
      <c r="A8" s="47"/>
      <c r="B8" s="47"/>
      <c r="C8" s="82" t="s">
        <v>533</v>
      </c>
      <c r="D8" s="85">
        <f>34197</f>
        <v>34197</v>
      </c>
      <c r="E8" s="85">
        <f>34197</f>
        <v>34197</v>
      </c>
      <c r="F8" s="85">
        <v>34197</v>
      </c>
      <c r="G8" s="47" t="s">
        <v>466</v>
      </c>
      <c r="H8" s="86" t="str">
        <f t="shared" si="0"/>
        <v>100%</v>
      </c>
      <c r="I8" s="55" t="s">
        <v>466</v>
      </c>
      <c r="J8" s="55"/>
    </row>
    <row r="9" ht="24" spans="1:10">
      <c r="A9" s="47"/>
      <c r="B9" s="47"/>
      <c r="C9" s="82" t="s">
        <v>534</v>
      </c>
      <c r="D9" s="85"/>
      <c r="E9" s="85"/>
      <c r="F9" s="85"/>
      <c r="G9" s="47" t="s">
        <v>466</v>
      </c>
      <c r="H9" s="86" t="str">
        <f t="shared" si="0"/>
        <v>—</v>
      </c>
      <c r="I9" s="55" t="s">
        <v>466</v>
      </c>
      <c r="J9" s="55"/>
    </row>
    <row r="10" spans="1:10">
      <c r="A10" s="47"/>
      <c r="B10" s="47"/>
      <c r="C10" s="82" t="s">
        <v>535</v>
      </c>
      <c r="D10" s="85"/>
      <c r="E10" s="85"/>
      <c r="F10" s="85"/>
      <c r="G10" s="47" t="s">
        <v>466</v>
      </c>
      <c r="H10" s="86" t="str">
        <f t="shared" si="0"/>
        <v>—</v>
      </c>
      <c r="I10" s="55" t="s">
        <v>466</v>
      </c>
      <c r="J10" s="55"/>
    </row>
    <row r="11" spans="1:10">
      <c r="A11" s="47" t="s">
        <v>536</v>
      </c>
      <c r="B11" s="47" t="s">
        <v>537</v>
      </c>
      <c r="C11" s="47"/>
      <c r="D11" s="47"/>
      <c r="E11" s="47"/>
      <c r="F11" s="55" t="s">
        <v>538</v>
      </c>
      <c r="G11" s="55"/>
      <c r="H11" s="55"/>
      <c r="I11" s="55"/>
      <c r="J11" s="55"/>
    </row>
    <row r="12" ht="57" customHeight="1" spans="1:10">
      <c r="A12" s="47"/>
      <c r="B12" s="87" t="s">
        <v>626</v>
      </c>
      <c r="C12" s="88"/>
      <c r="D12" s="88"/>
      <c r="E12" s="89"/>
      <c r="F12" s="102" t="s">
        <v>627</v>
      </c>
      <c r="G12" s="103"/>
      <c r="H12" s="103"/>
      <c r="I12" s="103"/>
      <c r="J12" s="110"/>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ht="21" customHeight="1" spans="1:10">
      <c r="A15" s="106" t="s">
        <v>552</v>
      </c>
      <c r="B15" s="59" t="s">
        <v>597</v>
      </c>
      <c r="C15" s="92" t="s">
        <v>628</v>
      </c>
      <c r="D15" s="61" t="s">
        <v>555</v>
      </c>
      <c r="E15" s="47">
        <v>1</v>
      </c>
      <c r="F15" s="47" t="s">
        <v>629</v>
      </c>
      <c r="G15" s="60" t="s">
        <v>630</v>
      </c>
      <c r="H15" s="62">
        <v>30</v>
      </c>
      <c r="I15" s="73">
        <v>30</v>
      </c>
      <c r="J15" s="60"/>
    </row>
    <row r="16" ht="24" spans="1:10">
      <c r="A16" s="59" t="s">
        <v>559</v>
      </c>
      <c r="B16" s="59" t="s">
        <v>560</v>
      </c>
      <c r="C16" s="92" t="s">
        <v>631</v>
      </c>
      <c r="D16" s="61" t="s">
        <v>563</v>
      </c>
      <c r="E16" s="47">
        <v>2</v>
      </c>
      <c r="F16" s="47" t="s">
        <v>632</v>
      </c>
      <c r="G16" s="60" t="s">
        <v>633</v>
      </c>
      <c r="H16" s="62">
        <v>20</v>
      </c>
      <c r="I16" s="73">
        <v>20</v>
      </c>
      <c r="J16" s="60"/>
    </row>
    <row r="17" ht="24" spans="1:10">
      <c r="A17" s="63"/>
      <c r="B17" s="60"/>
      <c r="C17" s="92" t="s">
        <v>634</v>
      </c>
      <c r="D17" s="61" t="s">
        <v>563</v>
      </c>
      <c r="E17" s="47">
        <v>60</v>
      </c>
      <c r="F17" s="47" t="s">
        <v>556</v>
      </c>
      <c r="G17" s="60" t="s">
        <v>635</v>
      </c>
      <c r="H17" s="62">
        <v>20</v>
      </c>
      <c r="I17" s="73">
        <v>20</v>
      </c>
      <c r="J17" s="60"/>
    </row>
    <row r="18" ht="24" spans="1:10">
      <c r="A18" s="64" t="s">
        <v>564</v>
      </c>
      <c r="B18" s="65" t="s">
        <v>565</v>
      </c>
      <c r="C18" s="92" t="s">
        <v>636</v>
      </c>
      <c r="D18" s="61" t="s">
        <v>563</v>
      </c>
      <c r="E18" s="107">
        <v>85</v>
      </c>
      <c r="F18" s="48" t="s">
        <v>556</v>
      </c>
      <c r="G18" s="108">
        <v>0.9</v>
      </c>
      <c r="H18" s="66">
        <v>20</v>
      </c>
      <c r="I18" s="74">
        <v>20</v>
      </c>
      <c r="J18" s="100" t="s">
        <v>568</v>
      </c>
    </row>
    <row r="19" ht="22.5" customHeight="1" spans="1:10">
      <c r="A19" s="56" t="s">
        <v>569</v>
      </c>
      <c r="B19" s="57"/>
      <c r="C19" s="58"/>
      <c r="D19" s="67"/>
      <c r="E19" s="68"/>
      <c r="F19" s="68"/>
      <c r="G19" s="68"/>
      <c r="H19" s="68"/>
      <c r="I19" s="75"/>
      <c r="J19" s="76" t="s">
        <v>570</v>
      </c>
    </row>
    <row r="20" spans="1:10">
      <c r="A20" s="114" t="s">
        <v>571</v>
      </c>
      <c r="B20" s="115"/>
      <c r="C20" s="115"/>
      <c r="D20" s="115"/>
      <c r="E20" s="115"/>
      <c r="F20" s="115"/>
      <c r="G20" s="116"/>
      <c r="H20" s="50">
        <v>100</v>
      </c>
      <c r="I20" s="77">
        <f>SUM(I7,I15:I18)</f>
        <v>100</v>
      </c>
      <c r="J20" s="78" t="s">
        <v>572</v>
      </c>
    </row>
    <row r="21" spans="1:10">
      <c r="A21" s="80"/>
      <c r="B21" s="80"/>
      <c r="C21" s="80"/>
      <c r="D21" s="80"/>
      <c r="E21" s="80"/>
      <c r="F21" s="80"/>
      <c r="G21" s="80"/>
      <c r="H21" s="80"/>
      <c r="I21" s="80"/>
      <c r="J21" s="80"/>
    </row>
    <row r="22" spans="1:10">
      <c r="A22" s="70" t="s">
        <v>573</v>
      </c>
      <c r="B22" s="96"/>
      <c r="C22" s="96"/>
      <c r="D22" s="96"/>
      <c r="E22" s="96"/>
      <c r="F22" s="96"/>
      <c r="G22" s="96"/>
      <c r="H22" s="96"/>
      <c r="I22" s="96"/>
      <c r="J22" s="101"/>
    </row>
    <row r="23" customHeight="1" spans="1:10">
      <c r="A23" s="71" t="s">
        <v>574</v>
      </c>
      <c r="B23" s="71"/>
      <c r="C23" s="71"/>
      <c r="D23" s="71"/>
      <c r="E23" s="71"/>
      <c r="F23" s="71"/>
      <c r="G23" s="71"/>
      <c r="H23" s="71"/>
      <c r="I23" s="71"/>
      <c r="J23" s="71"/>
    </row>
    <row r="24" customHeight="1" spans="1:10">
      <c r="A24" s="71" t="s">
        <v>575</v>
      </c>
      <c r="B24" s="71"/>
      <c r="C24" s="71"/>
      <c r="D24" s="71"/>
      <c r="E24" s="71"/>
      <c r="F24" s="71"/>
      <c r="G24" s="71"/>
      <c r="H24" s="71"/>
      <c r="I24" s="71"/>
      <c r="J24" s="71"/>
    </row>
    <row r="25" customHeight="1" spans="1:10">
      <c r="A25" s="71" t="s">
        <v>576</v>
      </c>
      <c r="B25" s="71"/>
      <c r="C25" s="71"/>
      <c r="D25" s="71"/>
      <c r="E25" s="71"/>
      <c r="F25" s="71"/>
      <c r="G25" s="71"/>
      <c r="H25" s="71"/>
      <c r="I25" s="71"/>
      <c r="J25" s="71"/>
    </row>
    <row r="26" customHeight="1" spans="1:10">
      <c r="A26" s="71" t="s">
        <v>577</v>
      </c>
      <c r="B26" s="71"/>
      <c r="C26" s="71"/>
      <c r="D26" s="71"/>
      <c r="E26" s="71"/>
      <c r="F26" s="71"/>
      <c r="G26" s="71"/>
      <c r="H26" s="71"/>
      <c r="I26" s="71"/>
      <c r="J26" s="71"/>
    </row>
    <row r="27" customHeight="1" spans="1:10">
      <c r="A27" s="71" t="s">
        <v>578</v>
      </c>
      <c r="B27" s="71"/>
      <c r="C27" s="71"/>
      <c r="D27" s="71"/>
      <c r="E27" s="71"/>
      <c r="F27" s="71"/>
      <c r="G27" s="71"/>
      <c r="H27" s="71"/>
      <c r="I27" s="71"/>
      <c r="J27" s="71"/>
    </row>
    <row r="28" customHeight="1" spans="1:10">
      <c r="A28" s="71" t="s">
        <v>579</v>
      </c>
      <c r="B28" s="71"/>
      <c r="C28" s="71"/>
      <c r="D28" s="71"/>
      <c r="E28" s="71"/>
      <c r="F28" s="71"/>
      <c r="G28" s="71"/>
      <c r="H28" s="71"/>
      <c r="I28" s="71"/>
      <c r="J28" s="71"/>
    </row>
    <row r="29" customHeight="1" spans="1:10">
      <c r="A29" s="71" t="s">
        <v>580</v>
      </c>
      <c r="B29" s="71"/>
      <c r="C29" s="71"/>
      <c r="D29" s="71"/>
      <c r="E29" s="71"/>
      <c r="F29" s="71"/>
      <c r="G29" s="71"/>
      <c r="H29" s="71"/>
      <c r="I29" s="71"/>
      <c r="J29" s="71"/>
    </row>
    <row r="30" customHeight="1" spans="1:10">
      <c r="A30" s="71" t="s">
        <v>581</v>
      </c>
      <c r="B30" s="71"/>
      <c r="C30" s="71"/>
      <c r="D30" s="71"/>
      <c r="E30" s="71"/>
      <c r="F30" s="71"/>
      <c r="G30" s="71"/>
      <c r="H30" s="71"/>
      <c r="I30" s="71"/>
      <c r="J30" s="7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6:A17"/>
    <mergeCell ref="B16:B17"/>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A1" sqref="A$1:J$1048576"/>
    </sheetView>
  </sheetViews>
  <sheetFormatPr defaultColWidth="9" defaultRowHeight="13.5"/>
  <cols>
    <col min="1" max="2" width="8.775" style="2" customWidth="1"/>
    <col min="3" max="3" width="12.4416666666667" style="2" customWidth="1"/>
    <col min="4" max="6" width="11.4416666666667" style="2" customWidth="1"/>
    <col min="7" max="7" width="8.88333333333333" style="2" customWidth="1"/>
    <col min="8" max="8" width="9.33333333333333" style="2" customWidth="1"/>
    <col min="9" max="9" width="7.33333333333333" style="2" customWidth="1"/>
    <col min="10" max="10" width="18.4416666666667" style="2" customWidth="1"/>
    <col min="11" max="16384" width="9" style="2"/>
  </cols>
  <sheetData>
    <row r="1" spans="1:10">
      <c r="A1" s="80" t="s">
        <v>517</v>
      </c>
      <c r="B1" s="80"/>
      <c r="C1" s="80"/>
      <c r="D1" s="80"/>
      <c r="E1" s="80"/>
      <c r="F1" s="80"/>
      <c r="G1" s="80"/>
      <c r="H1" s="80"/>
      <c r="I1" s="80"/>
      <c r="J1" s="80"/>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637</v>
      </c>
      <c r="D4" s="48"/>
      <c r="E4" s="48"/>
      <c r="F4" s="48"/>
      <c r="G4" s="48"/>
      <c r="H4" s="48"/>
      <c r="I4" s="48"/>
      <c r="J4" s="48"/>
    </row>
    <row r="5" spans="1:10">
      <c r="A5" s="47" t="s">
        <v>522</v>
      </c>
      <c r="B5" s="47"/>
      <c r="C5" s="81" t="s">
        <v>523</v>
      </c>
      <c r="D5" s="81"/>
      <c r="E5" s="81"/>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0">
      <c r="A7" s="47"/>
      <c r="B7" s="47"/>
      <c r="C7" s="82" t="s">
        <v>532</v>
      </c>
      <c r="D7" s="83">
        <f>SUM(D8:D10)</f>
        <v>420000</v>
      </c>
      <c r="E7" s="83">
        <f>SUM(E8:E10)</f>
        <v>420000</v>
      </c>
      <c r="F7" s="83">
        <f>SUM(F8:F10)</f>
        <v>420000</v>
      </c>
      <c r="G7" s="50">
        <v>10</v>
      </c>
      <c r="H7" s="84" t="str">
        <f t="shared" ref="H7:H10" si="0">IF(E7&gt;0,ROUND(F7/E7,3)*100&amp;"%","—")</f>
        <v>100%</v>
      </c>
      <c r="I7" s="55">
        <v>10</v>
      </c>
      <c r="J7" s="55"/>
    </row>
    <row r="8" ht="24" spans="1:10">
      <c r="A8" s="47"/>
      <c r="B8" s="47"/>
      <c r="C8" s="82" t="s">
        <v>533</v>
      </c>
      <c r="D8" s="85">
        <v>420000</v>
      </c>
      <c r="E8" s="85">
        <v>420000</v>
      </c>
      <c r="F8" s="85">
        <v>420000</v>
      </c>
      <c r="G8" s="47" t="s">
        <v>466</v>
      </c>
      <c r="H8" s="86" t="str">
        <f t="shared" si="0"/>
        <v>100%</v>
      </c>
      <c r="I8" s="55" t="s">
        <v>466</v>
      </c>
      <c r="J8" s="55"/>
    </row>
    <row r="9" ht="24" spans="1:10">
      <c r="A9" s="47"/>
      <c r="B9" s="47"/>
      <c r="C9" s="82" t="s">
        <v>534</v>
      </c>
      <c r="D9" s="85"/>
      <c r="E9" s="85"/>
      <c r="F9" s="85"/>
      <c r="G9" s="47" t="s">
        <v>466</v>
      </c>
      <c r="H9" s="86" t="str">
        <f t="shared" si="0"/>
        <v>—</v>
      </c>
      <c r="I9" s="55" t="s">
        <v>466</v>
      </c>
      <c r="J9" s="55"/>
    </row>
    <row r="10" spans="1:10">
      <c r="A10" s="47"/>
      <c r="B10" s="47"/>
      <c r="C10" s="82" t="s">
        <v>535</v>
      </c>
      <c r="D10" s="85"/>
      <c r="E10" s="85"/>
      <c r="F10" s="85"/>
      <c r="G10" s="47" t="s">
        <v>466</v>
      </c>
      <c r="H10" s="86" t="str">
        <f t="shared" si="0"/>
        <v>—</v>
      </c>
      <c r="I10" s="55" t="s">
        <v>466</v>
      </c>
      <c r="J10" s="55"/>
    </row>
    <row r="11" spans="1:10">
      <c r="A11" s="47" t="s">
        <v>536</v>
      </c>
      <c r="B11" s="47" t="s">
        <v>537</v>
      </c>
      <c r="C11" s="47"/>
      <c r="D11" s="47"/>
      <c r="E11" s="47"/>
      <c r="F11" s="55" t="s">
        <v>538</v>
      </c>
      <c r="G11" s="55"/>
      <c r="H11" s="55"/>
      <c r="I11" s="55"/>
      <c r="J11" s="55"/>
    </row>
    <row r="12" ht="42.75" customHeight="1" spans="1:10">
      <c r="A12" s="47"/>
      <c r="B12" s="87" t="s">
        <v>638</v>
      </c>
      <c r="C12" s="88"/>
      <c r="D12" s="88"/>
      <c r="E12" s="89"/>
      <c r="F12" s="102" t="s">
        <v>639</v>
      </c>
      <c r="G12" s="103"/>
      <c r="H12" s="103"/>
      <c r="I12" s="103"/>
      <c r="J12" s="110"/>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spans="1:10">
      <c r="A15" s="59" t="s">
        <v>552</v>
      </c>
      <c r="B15" s="59" t="s">
        <v>597</v>
      </c>
      <c r="C15" s="92" t="s">
        <v>640</v>
      </c>
      <c r="D15" s="61" t="s">
        <v>607</v>
      </c>
      <c r="E15" s="47">
        <v>0</v>
      </c>
      <c r="F15" s="47" t="s">
        <v>641</v>
      </c>
      <c r="G15" s="60" t="s">
        <v>642</v>
      </c>
      <c r="H15" s="62">
        <v>20</v>
      </c>
      <c r="I15" s="73">
        <v>20</v>
      </c>
      <c r="J15" s="60"/>
    </row>
    <row r="16" spans="1:10">
      <c r="A16" s="63"/>
      <c r="B16" s="59" t="s">
        <v>553</v>
      </c>
      <c r="C16" s="92" t="s">
        <v>643</v>
      </c>
      <c r="D16" s="61" t="s">
        <v>563</v>
      </c>
      <c r="E16" s="47">
        <v>100</v>
      </c>
      <c r="F16" s="47" t="s">
        <v>556</v>
      </c>
      <c r="G16" s="112">
        <v>1</v>
      </c>
      <c r="H16" s="62">
        <v>20</v>
      </c>
      <c r="I16" s="73">
        <v>20</v>
      </c>
      <c r="J16" s="60"/>
    </row>
    <row r="17" ht="36" spans="1:10">
      <c r="A17" s="60"/>
      <c r="B17" s="59" t="s">
        <v>557</v>
      </c>
      <c r="C17" s="92" t="s">
        <v>644</v>
      </c>
      <c r="D17" s="61" t="s">
        <v>555</v>
      </c>
      <c r="E17" s="47" t="s">
        <v>644</v>
      </c>
      <c r="F17" s="47" t="s">
        <v>645</v>
      </c>
      <c r="G17" s="47" t="s">
        <v>644</v>
      </c>
      <c r="H17" s="62">
        <v>10</v>
      </c>
      <c r="I17" s="73">
        <v>10</v>
      </c>
      <c r="J17" s="60"/>
    </row>
    <row r="18" ht="24" spans="1:10">
      <c r="A18" s="106" t="s">
        <v>559</v>
      </c>
      <c r="B18" s="47" t="s">
        <v>560</v>
      </c>
      <c r="C18" s="92" t="s">
        <v>646</v>
      </c>
      <c r="D18" s="61" t="s">
        <v>563</v>
      </c>
      <c r="E18" s="47">
        <v>95</v>
      </c>
      <c r="F18" s="47" t="s">
        <v>556</v>
      </c>
      <c r="G18" s="112">
        <v>0.95</v>
      </c>
      <c r="H18" s="62">
        <v>20</v>
      </c>
      <c r="I18" s="73">
        <v>20</v>
      </c>
      <c r="J18" s="60"/>
    </row>
    <row r="19" ht="24" spans="1:10">
      <c r="A19" s="64" t="s">
        <v>564</v>
      </c>
      <c r="B19" s="65" t="s">
        <v>565</v>
      </c>
      <c r="C19" s="92" t="s">
        <v>636</v>
      </c>
      <c r="D19" s="61" t="s">
        <v>563</v>
      </c>
      <c r="E19" s="107">
        <v>95</v>
      </c>
      <c r="F19" s="48" t="s">
        <v>556</v>
      </c>
      <c r="G19" s="108">
        <v>0.98</v>
      </c>
      <c r="H19" s="66">
        <v>20</v>
      </c>
      <c r="I19" s="74">
        <v>20</v>
      </c>
      <c r="J19" s="100" t="s">
        <v>568</v>
      </c>
    </row>
    <row r="20" spans="1:10">
      <c r="A20" s="47" t="s">
        <v>569</v>
      </c>
      <c r="B20" s="47"/>
      <c r="C20" s="47"/>
      <c r="D20" s="67"/>
      <c r="E20" s="68"/>
      <c r="F20" s="68"/>
      <c r="G20" s="68"/>
      <c r="H20" s="68"/>
      <c r="I20" s="75"/>
      <c r="J20" s="76" t="s">
        <v>570</v>
      </c>
    </row>
    <row r="21" spans="1:10">
      <c r="A21" s="50" t="s">
        <v>571</v>
      </c>
      <c r="B21" s="50"/>
      <c r="C21" s="50"/>
      <c r="D21" s="50"/>
      <c r="E21" s="50"/>
      <c r="F21" s="50"/>
      <c r="G21" s="50"/>
      <c r="H21" s="50">
        <v>100</v>
      </c>
      <c r="I21" s="77">
        <f>SUM(I7,I15:I19)</f>
        <v>100</v>
      </c>
      <c r="J21" s="78" t="s">
        <v>572</v>
      </c>
    </row>
    <row r="22" spans="1:10">
      <c r="A22" s="80"/>
      <c r="B22" s="80"/>
      <c r="C22" s="80"/>
      <c r="D22" s="80"/>
      <c r="E22" s="80"/>
      <c r="F22" s="80"/>
      <c r="G22" s="80"/>
      <c r="H22" s="80"/>
      <c r="I22" s="80"/>
      <c r="J22" s="80"/>
    </row>
    <row r="23" spans="1:10">
      <c r="A23" s="70" t="s">
        <v>573</v>
      </c>
      <c r="B23" s="96"/>
      <c r="C23" s="96"/>
      <c r="D23" s="96"/>
      <c r="E23" s="96"/>
      <c r="F23" s="96"/>
      <c r="G23" s="96"/>
      <c r="H23" s="96"/>
      <c r="I23" s="96"/>
      <c r="J23" s="101"/>
    </row>
    <row r="24" spans="1:10">
      <c r="A24" s="71" t="s">
        <v>574</v>
      </c>
      <c r="B24" s="71"/>
      <c r="C24" s="71"/>
      <c r="D24" s="71"/>
      <c r="E24" s="71"/>
      <c r="F24" s="71"/>
      <c r="G24" s="71"/>
      <c r="H24" s="71"/>
      <c r="I24" s="71"/>
      <c r="J24" s="71"/>
    </row>
    <row r="25" spans="1:10">
      <c r="A25" s="71" t="s">
        <v>575</v>
      </c>
      <c r="B25" s="71"/>
      <c r="C25" s="71"/>
      <c r="D25" s="71"/>
      <c r="E25" s="71"/>
      <c r="F25" s="71"/>
      <c r="G25" s="71"/>
      <c r="H25" s="71"/>
      <c r="I25" s="71"/>
      <c r="J25" s="71"/>
    </row>
    <row r="26" spans="1:10">
      <c r="A26" s="71" t="s">
        <v>576</v>
      </c>
      <c r="B26" s="71"/>
      <c r="C26" s="71"/>
      <c r="D26" s="71"/>
      <c r="E26" s="71"/>
      <c r="F26" s="71"/>
      <c r="G26" s="71"/>
      <c r="H26" s="71"/>
      <c r="I26" s="71"/>
      <c r="J26" s="71"/>
    </row>
    <row r="27" spans="1:10">
      <c r="A27" s="71" t="s">
        <v>577</v>
      </c>
      <c r="B27" s="71"/>
      <c r="C27" s="71"/>
      <c r="D27" s="71"/>
      <c r="E27" s="71"/>
      <c r="F27" s="71"/>
      <c r="G27" s="71"/>
      <c r="H27" s="71"/>
      <c r="I27" s="71"/>
      <c r="J27" s="71"/>
    </row>
    <row r="28" spans="1:10">
      <c r="A28" s="71" t="s">
        <v>578</v>
      </c>
      <c r="B28" s="71"/>
      <c r="C28" s="71"/>
      <c r="D28" s="71"/>
      <c r="E28" s="71"/>
      <c r="F28" s="71"/>
      <c r="G28" s="71"/>
      <c r="H28" s="71"/>
      <c r="I28" s="71"/>
      <c r="J28" s="71"/>
    </row>
    <row r="29" spans="1:10">
      <c r="A29" s="71" t="s">
        <v>579</v>
      </c>
      <c r="B29" s="71"/>
      <c r="C29" s="71"/>
      <c r="D29" s="71"/>
      <c r="E29" s="71"/>
      <c r="F29" s="71"/>
      <c r="G29" s="71"/>
      <c r="H29" s="71"/>
      <c r="I29" s="71"/>
      <c r="J29" s="71"/>
    </row>
    <row r="30" spans="1:10">
      <c r="A30" s="71" t="s">
        <v>580</v>
      </c>
      <c r="B30" s="71"/>
      <c r="C30" s="71"/>
      <c r="D30" s="71"/>
      <c r="E30" s="71"/>
      <c r="F30" s="71"/>
      <c r="G30" s="71"/>
      <c r="H30" s="71"/>
      <c r="I30" s="71"/>
      <c r="J30" s="71"/>
    </row>
    <row r="31" spans="1:10">
      <c r="A31" s="71" t="s">
        <v>581</v>
      </c>
      <c r="B31" s="71"/>
      <c r="C31" s="71"/>
      <c r="D31" s="71"/>
      <c r="E31" s="71"/>
      <c r="F31" s="71"/>
      <c r="G31" s="71"/>
      <c r="H31" s="71"/>
      <c r="I31" s="71"/>
      <c r="J31" s="7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A1" sqref="A$1:J$1048576"/>
    </sheetView>
  </sheetViews>
  <sheetFormatPr defaultColWidth="9" defaultRowHeight="13.5"/>
  <cols>
    <col min="1" max="2" width="8.775" style="2" customWidth="1"/>
    <col min="3" max="3" width="15.2166666666667" style="2" customWidth="1"/>
    <col min="4" max="6" width="11.4416666666667" style="2" customWidth="1"/>
    <col min="7" max="7" width="8.775" style="2" customWidth="1"/>
    <col min="8" max="8" width="9.33333333333333" style="2" customWidth="1"/>
    <col min="9" max="9" width="7.33333333333333" style="2" customWidth="1"/>
    <col min="10" max="10" width="18.4416666666667" style="2" customWidth="1"/>
    <col min="11" max="16384" width="9" style="2"/>
  </cols>
  <sheetData>
    <row r="1" spans="1:10">
      <c r="A1" s="80" t="s">
        <v>517</v>
      </c>
      <c r="B1" s="80"/>
      <c r="C1" s="80"/>
      <c r="D1" s="80"/>
      <c r="E1" s="80"/>
      <c r="F1" s="80"/>
      <c r="G1" s="80"/>
      <c r="H1" s="80"/>
      <c r="I1" s="80"/>
      <c r="J1" s="80"/>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647</v>
      </c>
      <c r="D4" s="48"/>
      <c r="E4" s="48"/>
      <c r="F4" s="48"/>
      <c r="G4" s="48"/>
      <c r="H4" s="48"/>
      <c r="I4" s="48"/>
      <c r="J4" s="48"/>
    </row>
    <row r="5" spans="1:10">
      <c r="A5" s="47" t="s">
        <v>522</v>
      </c>
      <c r="B5" s="47"/>
      <c r="C5" s="81" t="s">
        <v>523</v>
      </c>
      <c r="D5" s="81"/>
      <c r="E5" s="81"/>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0">
      <c r="A7" s="47"/>
      <c r="B7" s="47"/>
      <c r="C7" s="82" t="s">
        <v>532</v>
      </c>
      <c r="D7" s="83">
        <f>SUM(D8:D10)</f>
        <v>299400</v>
      </c>
      <c r="E7" s="83">
        <f>SUM(E8:E10)</f>
        <v>299400</v>
      </c>
      <c r="F7" s="83">
        <f>SUM(F8:F10)</f>
        <v>178364.54</v>
      </c>
      <c r="G7" s="50">
        <v>10</v>
      </c>
      <c r="H7" s="84" t="str">
        <f t="shared" ref="H7:H10" si="0">IF(E7&gt;0,ROUND(F7/E7,3)*100&amp;"%","—")</f>
        <v>59.6%</v>
      </c>
      <c r="I7" s="55">
        <f>G7*H7</f>
        <v>5.96</v>
      </c>
      <c r="J7" s="55"/>
    </row>
    <row r="8" ht="24" spans="1:10">
      <c r="A8" s="47"/>
      <c r="B8" s="47"/>
      <c r="C8" s="82" t="s">
        <v>533</v>
      </c>
      <c r="D8" s="85">
        <v>299400</v>
      </c>
      <c r="E8" s="85">
        <v>299400</v>
      </c>
      <c r="F8" s="85">
        <v>178364.54</v>
      </c>
      <c r="G8" s="47" t="s">
        <v>466</v>
      </c>
      <c r="H8" s="86" t="str">
        <f t="shared" si="0"/>
        <v>59.6%</v>
      </c>
      <c r="I8" s="55" t="s">
        <v>466</v>
      </c>
      <c r="J8" s="55"/>
    </row>
    <row r="9" ht="24" spans="1:10">
      <c r="A9" s="47"/>
      <c r="B9" s="47"/>
      <c r="C9" s="82" t="s">
        <v>534</v>
      </c>
      <c r="D9" s="85"/>
      <c r="E9" s="85"/>
      <c r="F9" s="85"/>
      <c r="G9" s="47" t="s">
        <v>466</v>
      </c>
      <c r="H9" s="86" t="str">
        <f t="shared" si="0"/>
        <v>—</v>
      </c>
      <c r="I9" s="55" t="s">
        <v>466</v>
      </c>
      <c r="J9" s="55"/>
    </row>
    <row r="10" spans="1:10">
      <c r="A10" s="47"/>
      <c r="B10" s="47"/>
      <c r="C10" s="82" t="s">
        <v>535</v>
      </c>
      <c r="D10" s="85"/>
      <c r="E10" s="85"/>
      <c r="F10" s="85"/>
      <c r="G10" s="47" t="s">
        <v>466</v>
      </c>
      <c r="H10" s="86" t="str">
        <f t="shared" si="0"/>
        <v>—</v>
      </c>
      <c r="I10" s="55" t="s">
        <v>466</v>
      </c>
      <c r="J10" s="55"/>
    </row>
    <row r="11" spans="1:10">
      <c r="A11" s="47" t="s">
        <v>536</v>
      </c>
      <c r="B11" s="47" t="s">
        <v>537</v>
      </c>
      <c r="C11" s="47"/>
      <c r="D11" s="47"/>
      <c r="E11" s="47"/>
      <c r="F11" s="55" t="s">
        <v>538</v>
      </c>
      <c r="G11" s="55"/>
      <c r="H11" s="55"/>
      <c r="I11" s="55"/>
      <c r="J11" s="55"/>
    </row>
    <row r="12" ht="78" customHeight="1" spans="1:10">
      <c r="A12" s="47"/>
      <c r="B12" s="87" t="s">
        <v>648</v>
      </c>
      <c r="C12" s="88"/>
      <c r="D12" s="88"/>
      <c r="E12" s="89"/>
      <c r="F12" s="102" t="s">
        <v>649</v>
      </c>
      <c r="G12" s="103"/>
      <c r="H12" s="103"/>
      <c r="I12" s="103"/>
      <c r="J12" s="110"/>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spans="1:10">
      <c r="A15" s="59" t="s">
        <v>552</v>
      </c>
      <c r="B15" s="59" t="s">
        <v>597</v>
      </c>
      <c r="C15" s="92" t="s">
        <v>650</v>
      </c>
      <c r="D15" s="61" t="s">
        <v>555</v>
      </c>
      <c r="E15" s="47">
        <v>100</v>
      </c>
      <c r="F15" s="47" t="s">
        <v>556</v>
      </c>
      <c r="G15" s="112">
        <v>1</v>
      </c>
      <c r="H15" s="62">
        <v>20</v>
      </c>
      <c r="I15" s="73">
        <v>20</v>
      </c>
      <c r="J15" s="60"/>
    </row>
    <row r="16" spans="1:10">
      <c r="A16" s="63"/>
      <c r="B16" s="59" t="s">
        <v>553</v>
      </c>
      <c r="C16" s="92" t="s">
        <v>651</v>
      </c>
      <c r="D16" s="61" t="s">
        <v>563</v>
      </c>
      <c r="E16" s="47">
        <v>95</v>
      </c>
      <c r="F16" s="47" t="s">
        <v>556</v>
      </c>
      <c r="G16" s="112">
        <v>0.95</v>
      </c>
      <c r="H16" s="62">
        <v>20</v>
      </c>
      <c r="I16" s="73">
        <v>20</v>
      </c>
      <c r="J16" s="60"/>
    </row>
    <row r="17" spans="1:10">
      <c r="A17" s="60"/>
      <c r="B17" s="59" t="s">
        <v>557</v>
      </c>
      <c r="C17" s="92" t="s">
        <v>652</v>
      </c>
      <c r="D17" s="61" t="s">
        <v>555</v>
      </c>
      <c r="E17" s="47">
        <v>100</v>
      </c>
      <c r="F17" s="47" t="s">
        <v>556</v>
      </c>
      <c r="G17" s="112">
        <v>1</v>
      </c>
      <c r="H17" s="62">
        <v>20</v>
      </c>
      <c r="I17" s="73">
        <v>20</v>
      </c>
      <c r="J17" s="60"/>
    </row>
    <row r="18" ht="24" spans="1:10">
      <c r="A18" s="59" t="s">
        <v>559</v>
      </c>
      <c r="B18" s="47" t="s">
        <v>560</v>
      </c>
      <c r="C18" s="113" t="s">
        <v>653</v>
      </c>
      <c r="D18" s="61" t="s">
        <v>555</v>
      </c>
      <c r="E18" s="47">
        <v>100</v>
      </c>
      <c r="F18" s="47" t="s">
        <v>556</v>
      </c>
      <c r="G18" s="112">
        <v>1</v>
      </c>
      <c r="H18" s="62">
        <v>20</v>
      </c>
      <c r="I18" s="73">
        <v>20</v>
      </c>
      <c r="J18" s="60"/>
    </row>
    <row r="19" s="44" customFormat="1" ht="24" spans="1:10">
      <c r="A19" s="64" t="s">
        <v>564</v>
      </c>
      <c r="B19" s="65" t="s">
        <v>565</v>
      </c>
      <c r="C19" s="113" t="s">
        <v>654</v>
      </c>
      <c r="D19" s="61" t="s">
        <v>563</v>
      </c>
      <c r="E19" s="107">
        <v>95</v>
      </c>
      <c r="F19" s="48" t="s">
        <v>556</v>
      </c>
      <c r="G19" s="48" t="s">
        <v>655</v>
      </c>
      <c r="H19" s="66">
        <v>10</v>
      </c>
      <c r="I19" s="74">
        <v>10</v>
      </c>
      <c r="J19" s="6" t="s">
        <v>568</v>
      </c>
    </row>
    <row r="20" spans="1:10">
      <c r="A20" s="47" t="s">
        <v>569</v>
      </c>
      <c r="B20" s="47"/>
      <c r="C20" s="47"/>
      <c r="D20" s="67"/>
      <c r="E20" s="68"/>
      <c r="F20" s="68"/>
      <c r="G20" s="68"/>
      <c r="H20" s="68"/>
      <c r="I20" s="75"/>
      <c r="J20" s="76" t="s">
        <v>570</v>
      </c>
    </row>
    <row r="21" spans="1:10">
      <c r="A21" s="50" t="s">
        <v>571</v>
      </c>
      <c r="B21" s="50"/>
      <c r="C21" s="50"/>
      <c r="D21" s="50"/>
      <c r="E21" s="50"/>
      <c r="F21" s="50"/>
      <c r="G21" s="50"/>
      <c r="H21" s="50">
        <v>100</v>
      </c>
      <c r="I21" s="77">
        <f>SUM(I7,I15:I19)</f>
        <v>95.96</v>
      </c>
      <c r="J21" s="78" t="s">
        <v>572</v>
      </c>
    </row>
    <row r="22" spans="1:10">
      <c r="A22" s="80"/>
      <c r="B22" s="80"/>
      <c r="C22" s="80"/>
      <c r="D22" s="80"/>
      <c r="E22" s="80"/>
      <c r="F22" s="80"/>
      <c r="G22" s="80"/>
      <c r="H22" s="80"/>
      <c r="I22" s="80"/>
      <c r="J22" s="80"/>
    </row>
    <row r="23" spans="1:10">
      <c r="A23" s="70" t="s">
        <v>573</v>
      </c>
      <c r="B23" s="96"/>
      <c r="C23" s="96"/>
      <c r="D23" s="96"/>
      <c r="E23" s="96"/>
      <c r="F23" s="96"/>
      <c r="G23" s="96"/>
      <c r="H23" s="96"/>
      <c r="I23" s="96"/>
      <c r="J23" s="101"/>
    </row>
    <row r="24" spans="1:10">
      <c r="A24" s="71" t="s">
        <v>574</v>
      </c>
      <c r="B24" s="71"/>
      <c r="C24" s="71"/>
      <c r="D24" s="71"/>
      <c r="E24" s="71"/>
      <c r="F24" s="71"/>
      <c r="G24" s="71"/>
      <c r="H24" s="71"/>
      <c r="I24" s="71"/>
      <c r="J24" s="71"/>
    </row>
    <row r="25" spans="1:10">
      <c r="A25" s="71" t="s">
        <v>575</v>
      </c>
      <c r="B25" s="71"/>
      <c r="C25" s="71"/>
      <c r="D25" s="71"/>
      <c r="E25" s="71"/>
      <c r="F25" s="71"/>
      <c r="G25" s="71"/>
      <c r="H25" s="71"/>
      <c r="I25" s="71"/>
      <c r="J25" s="71"/>
    </row>
    <row r="26" spans="1:10">
      <c r="A26" s="71" t="s">
        <v>576</v>
      </c>
      <c r="B26" s="71"/>
      <c r="C26" s="71"/>
      <c r="D26" s="71"/>
      <c r="E26" s="71"/>
      <c r="F26" s="71"/>
      <c r="G26" s="71"/>
      <c r="H26" s="71"/>
      <c r="I26" s="71"/>
      <c r="J26" s="71"/>
    </row>
    <row r="27" spans="1:10">
      <c r="A27" s="71" t="s">
        <v>577</v>
      </c>
      <c r="B27" s="71"/>
      <c r="C27" s="71"/>
      <c r="D27" s="71"/>
      <c r="E27" s="71"/>
      <c r="F27" s="71"/>
      <c r="G27" s="71"/>
      <c r="H27" s="71"/>
      <c r="I27" s="71"/>
      <c r="J27" s="71"/>
    </row>
    <row r="28" spans="1:10">
      <c r="A28" s="71" t="s">
        <v>578</v>
      </c>
      <c r="B28" s="71"/>
      <c r="C28" s="71"/>
      <c r="D28" s="71"/>
      <c r="E28" s="71"/>
      <c r="F28" s="71"/>
      <c r="G28" s="71"/>
      <c r="H28" s="71"/>
      <c r="I28" s="71"/>
      <c r="J28" s="71"/>
    </row>
    <row r="29" spans="1:10">
      <c r="A29" s="71" t="s">
        <v>579</v>
      </c>
      <c r="B29" s="71"/>
      <c r="C29" s="71"/>
      <c r="D29" s="71"/>
      <c r="E29" s="71"/>
      <c r="F29" s="71"/>
      <c r="G29" s="71"/>
      <c r="H29" s="71"/>
      <c r="I29" s="71"/>
      <c r="J29" s="71"/>
    </row>
    <row r="30" spans="1:10">
      <c r="A30" s="71" t="s">
        <v>580</v>
      </c>
      <c r="B30" s="71"/>
      <c r="C30" s="71"/>
      <c r="D30" s="71"/>
      <c r="E30" s="71"/>
      <c r="F30" s="71"/>
      <c r="G30" s="71"/>
      <c r="H30" s="71"/>
      <c r="I30" s="71"/>
      <c r="J30" s="71"/>
    </row>
    <row r="31" spans="1:10">
      <c r="A31" s="71" t="s">
        <v>581</v>
      </c>
      <c r="B31" s="71"/>
      <c r="C31" s="71"/>
      <c r="D31" s="71"/>
      <c r="E31" s="71"/>
      <c r="F31" s="71"/>
      <c r="G31" s="71"/>
      <c r="H31" s="71"/>
      <c r="I31" s="71"/>
      <c r="J31" s="7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A1" sqref="A$1:J$1048576"/>
    </sheetView>
  </sheetViews>
  <sheetFormatPr defaultColWidth="9" defaultRowHeight="13.5"/>
  <cols>
    <col min="1" max="2" width="8.775" style="2" customWidth="1"/>
    <col min="3" max="3" width="13.6666666666667" style="2" customWidth="1"/>
    <col min="4" max="6" width="11.4416666666667" style="2" customWidth="1"/>
    <col min="7" max="7" width="8.775" style="2" customWidth="1"/>
    <col min="8" max="8" width="9.33333333333333" style="2" customWidth="1"/>
    <col min="9" max="9" width="7.33333333333333" style="2" customWidth="1"/>
    <col min="10" max="10" width="18.4416666666667" style="2" customWidth="1"/>
    <col min="11" max="16384" width="9" style="2"/>
  </cols>
  <sheetData>
    <row r="1" spans="1:10">
      <c r="A1" s="80" t="s">
        <v>517</v>
      </c>
      <c r="B1" s="80"/>
      <c r="C1" s="80"/>
      <c r="D1" s="80"/>
      <c r="E1" s="80"/>
      <c r="F1" s="80"/>
      <c r="G1" s="80"/>
      <c r="H1" s="80"/>
      <c r="I1" s="80"/>
      <c r="J1" s="80"/>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656</v>
      </c>
      <c r="D4" s="48"/>
      <c r="E4" s="48"/>
      <c r="F4" s="48"/>
      <c r="G4" s="48"/>
      <c r="H4" s="48"/>
      <c r="I4" s="48"/>
      <c r="J4" s="48"/>
    </row>
    <row r="5" spans="1:10">
      <c r="A5" s="47" t="s">
        <v>522</v>
      </c>
      <c r="B5" s="47"/>
      <c r="C5" s="81" t="s">
        <v>523</v>
      </c>
      <c r="D5" s="81"/>
      <c r="E5" s="81"/>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0">
      <c r="A7" s="47"/>
      <c r="B7" s="47"/>
      <c r="C7" s="82" t="s">
        <v>532</v>
      </c>
      <c r="D7" s="83">
        <f>SUM(D8:D10)</f>
        <v>195400</v>
      </c>
      <c r="E7" s="83">
        <f>SUM(E8:E10)</f>
        <v>195400</v>
      </c>
      <c r="F7" s="83">
        <f>SUM(F8:F10)</f>
        <v>193000</v>
      </c>
      <c r="G7" s="50">
        <v>10</v>
      </c>
      <c r="H7" s="84" t="str">
        <f t="shared" ref="H7:H10" si="0">IF(E7&gt;0,ROUND(F7/E7,3)*100&amp;"%","—")</f>
        <v>98.8%</v>
      </c>
      <c r="I7" s="55">
        <f>G7*H7</f>
        <v>9.88</v>
      </c>
      <c r="J7" s="55"/>
    </row>
    <row r="8" ht="24" spans="1:10">
      <c r="A8" s="47"/>
      <c r="B8" s="47"/>
      <c r="C8" s="82" t="s">
        <v>533</v>
      </c>
      <c r="D8" s="85">
        <v>92600</v>
      </c>
      <c r="E8" s="111">
        <v>92600</v>
      </c>
      <c r="F8" s="85">
        <v>90200</v>
      </c>
      <c r="G8" s="47" t="s">
        <v>466</v>
      </c>
      <c r="H8" s="86">
        <f>F8/E8</f>
        <v>0.974082073434125</v>
      </c>
      <c r="I8" s="55" t="s">
        <v>466</v>
      </c>
      <c r="J8" s="55"/>
    </row>
    <row r="9" ht="48" customHeight="1" spans="1:10">
      <c r="A9" s="47"/>
      <c r="B9" s="47"/>
      <c r="C9" s="82" t="s">
        <v>534</v>
      </c>
      <c r="D9" s="85">
        <v>102800</v>
      </c>
      <c r="E9" s="85">
        <v>102800</v>
      </c>
      <c r="F9" s="85">
        <v>102800</v>
      </c>
      <c r="G9" s="47" t="s">
        <v>466</v>
      </c>
      <c r="H9" s="86" t="str">
        <f t="shared" si="0"/>
        <v>100%</v>
      </c>
      <c r="I9" s="55" t="s">
        <v>466</v>
      </c>
      <c r="J9" s="55"/>
    </row>
    <row r="10" spans="1:10">
      <c r="A10" s="47"/>
      <c r="B10" s="47"/>
      <c r="C10" s="82" t="s">
        <v>535</v>
      </c>
      <c r="D10" s="85"/>
      <c r="E10" s="85"/>
      <c r="F10" s="85"/>
      <c r="G10" s="47" t="s">
        <v>466</v>
      </c>
      <c r="H10" s="86" t="str">
        <f t="shared" si="0"/>
        <v>—</v>
      </c>
      <c r="I10" s="55" t="s">
        <v>466</v>
      </c>
      <c r="J10" s="55"/>
    </row>
    <row r="11" spans="1:10">
      <c r="A11" s="47" t="s">
        <v>536</v>
      </c>
      <c r="B11" s="47" t="s">
        <v>537</v>
      </c>
      <c r="C11" s="47"/>
      <c r="D11" s="47"/>
      <c r="E11" s="47"/>
      <c r="F11" s="55" t="s">
        <v>538</v>
      </c>
      <c r="G11" s="55"/>
      <c r="H11" s="55"/>
      <c r="I11" s="55"/>
      <c r="J11" s="55"/>
    </row>
    <row r="12" ht="87" customHeight="1" spans="1:10">
      <c r="A12" s="47"/>
      <c r="B12" s="87" t="s">
        <v>657</v>
      </c>
      <c r="C12" s="88"/>
      <c r="D12" s="88"/>
      <c r="E12" s="89"/>
      <c r="F12" s="90" t="s">
        <v>658</v>
      </c>
      <c r="G12" s="91"/>
      <c r="H12" s="91"/>
      <c r="I12" s="91"/>
      <c r="J12" s="99"/>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spans="1:10">
      <c r="A15" s="59" t="s">
        <v>552</v>
      </c>
      <c r="B15" s="59" t="s">
        <v>597</v>
      </c>
      <c r="C15" s="92" t="s">
        <v>659</v>
      </c>
      <c r="D15" s="61" t="s">
        <v>555</v>
      </c>
      <c r="E15" s="47">
        <v>100</v>
      </c>
      <c r="F15" s="47" t="s">
        <v>556</v>
      </c>
      <c r="G15" s="112">
        <v>1</v>
      </c>
      <c r="H15" s="62">
        <v>20</v>
      </c>
      <c r="I15" s="62">
        <v>20</v>
      </c>
      <c r="J15" s="60"/>
    </row>
    <row r="16" spans="1:10">
      <c r="A16" s="63"/>
      <c r="B16" s="59" t="s">
        <v>553</v>
      </c>
      <c r="C16" s="92" t="s">
        <v>660</v>
      </c>
      <c r="D16" s="61" t="s">
        <v>555</v>
      </c>
      <c r="E16" s="47">
        <v>100</v>
      </c>
      <c r="F16" s="47" t="s">
        <v>556</v>
      </c>
      <c r="G16" s="112">
        <v>2</v>
      </c>
      <c r="H16" s="62">
        <v>20</v>
      </c>
      <c r="I16" s="62">
        <v>20</v>
      </c>
      <c r="J16" s="60"/>
    </row>
    <row r="17" spans="1:10">
      <c r="A17" s="60"/>
      <c r="B17" s="59" t="s">
        <v>557</v>
      </c>
      <c r="C17" s="92" t="s">
        <v>661</v>
      </c>
      <c r="D17" s="61" t="s">
        <v>555</v>
      </c>
      <c r="E17" s="47">
        <v>100</v>
      </c>
      <c r="F17" s="47" t="s">
        <v>556</v>
      </c>
      <c r="G17" s="112">
        <v>3</v>
      </c>
      <c r="H17" s="62">
        <v>10</v>
      </c>
      <c r="I17" s="62">
        <v>10</v>
      </c>
      <c r="J17" s="60"/>
    </row>
    <row r="18" ht="24" spans="1:10">
      <c r="A18" s="59" t="s">
        <v>559</v>
      </c>
      <c r="B18" s="47" t="s">
        <v>560</v>
      </c>
      <c r="C18" s="92" t="s">
        <v>662</v>
      </c>
      <c r="D18" s="61" t="s">
        <v>555</v>
      </c>
      <c r="E18" s="47">
        <v>100</v>
      </c>
      <c r="F18" s="47" t="s">
        <v>556</v>
      </c>
      <c r="G18" s="112">
        <v>4</v>
      </c>
      <c r="H18" s="62">
        <v>20</v>
      </c>
      <c r="I18" s="62">
        <v>20</v>
      </c>
      <c r="J18" s="60"/>
    </row>
    <row r="19" ht="24" spans="1:10">
      <c r="A19" s="60"/>
      <c r="B19" s="48" t="s">
        <v>591</v>
      </c>
      <c r="C19" s="92" t="s">
        <v>663</v>
      </c>
      <c r="D19" s="61" t="s">
        <v>607</v>
      </c>
      <c r="E19" s="47">
        <v>3</v>
      </c>
      <c r="F19" s="47" t="s">
        <v>593</v>
      </c>
      <c r="G19" s="60" t="s">
        <v>608</v>
      </c>
      <c r="H19" s="62">
        <v>10</v>
      </c>
      <c r="I19" s="62">
        <v>10</v>
      </c>
      <c r="J19" s="60"/>
    </row>
    <row r="20" ht="24" spans="1:10">
      <c r="A20" s="64" t="s">
        <v>564</v>
      </c>
      <c r="B20" s="65" t="s">
        <v>565</v>
      </c>
      <c r="C20" s="92" t="s">
        <v>654</v>
      </c>
      <c r="D20" s="61" t="s">
        <v>563</v>
      </c>
      <c r="E20" s="107">
        <v>90</v>
      </c>
      <c r="F20" s="48" t="s">
        <v>556</v>
      </c>
      <c r="G20" s="108">
        <v>0.95</v>
      </c>
      <c r="H20" s="66">
        <v>10</v>
      </c>
      <c r="I20" s="66">
        <v>10</v>
      </c>
      <c r="J20" s="100" t="s">
        <v>568</v>
      </c>
    </row>
    <row r="21" spans="1:10">
      <c r="A21" s="47" t="s">
        <v>569</v>
      </c>
      <c r="B21" s="47"/>
      <c r="C21" s="47"/>
      <c r="D21" s="67"/>
      <c r="E21" s="68"/>
      <c r="F21" s="68"/>
      <c r="G21" s="68"/>
      <c r="H21" s="68"/>
      <c r="I21" s="75"/>
      <c r="J21" s="76" t="s">
        <v>570</v>
      </c>
    </row>
    <row r="22" spans="1:10">
      <c r="A22" s="50" t="s">
        <v>571</v>
      </c>
      <c r="B22" s="50"/>
      <c r="C22" s="50"/>
      <c r="D22" s="50"/>
      <c r="E22" s="50"/>
      <c r="F22" s="50"/>
      <c r="G22" s="50"/>
      <c r="H22" s="50">
        <v>100</v>
      </c>
      <c r="I22" s="77">
        <f>SUM(I7,I15:I20)</f>
        <v>99.88</v>
      </c>
      <c r="J22" s="78" t="s">
        <v>572</v>
      </c>
    </row>
    <row r="23" spans="1:10">
      <c r="A23" s="80"/>
      <c r="B23" s="80"/>
      <c r="C23" s="80"/>
      <c r="D23" s="80"/>
      <c r="E23" s="80"/>
      <c r="F23" s="80"/>
      <c r="G23" s="80"/>
      <c r="H23" s="80"/>
      <c r="I23" s="80"/>
      <c r="J23" s="80"/>
    </row>
    <row r="24" spans="1:10">
      <c r="A24" s="70" t="s">
        <v>573</v>
      </c>
      <c r="B24" s="96"/>
      <c r="C24" s="96"/>
      <c r="D24" s="96"/>
      <c r="E24" s="96"/>
      <c r="F24" s="96"/>
      <c r="G24" s="96"/>
      <c r="H24" s="96"/>
      <c r="I24" s="96"/>
      <c r="J24" s="101"/>
    </row>
    <row r="25" spans="1:10">
      <c r="A25" s="71" t="s">
        <v>574</v>
      </c>
      <c r="B25" s="71"/>
      <c r="C25" s="71"/>
      <c r="D25" s="71"/>
      <c r="E25" s="71"/>
      <c r="F25" s="71"/>
      <c r="G25" s="71"/>
      <c r="H25" s="71"/>
      <c r="I25" s="71"/>
      <c r="J25" s="71"/>
    </row>
    <row r="26" spans="1:10">
      <c r="A26" s="71" t="s">
        <v>575</v>
      </c>
      <c r="B26" s="71"/>
      <c r="C26" s="71"/>
      <c r="D26" s="71"/>
      <c r="E26" s="71"/>
      <c r="F26" s="71"/>
      <c r="G26" s="71"/>
      <c r="H26" s="71"/>
      <c r="I26" s="71"/>
      <c r="J26" s="71"/>
    </row>
    <row r="27" spans="1:10">
      <c r="A27" s="71" t="s">
        <v>576</v>
      </c>
      <c r="B27" s="71"/>
      <c r="C27" s="71"/>
      <c r="D27" s="71"/>
      <c r="E27" s="71"/>
      <c r="F27" s="71"/>
      <c r="G27" s="71"/>
      <c r="H27" s="71"/>
      <c r="I27" s="71"/>
      <c r="J27" s="71"/>
    </row>
    <row r="28" spans="1:10">
      <c r="A28" s="71" t="s">
        <v>577</v>
      </c>
      <c r="B28" s="71"/>
      <c r="C28" s="71"/>
      <c r="D28" s="71"/>
      <c r="E28" s="71"/>
      <c r="F28" s="71"/>
      <c r="G28" s="71"/>
      <c r="H28" s="71"/>
      <c r="I28" s="71"/>
      <c r="J28" s="71"/>
    </row>
    <row r="29" spans="1:10">
      <c r="A29" s="71" t="s">
        <v>578</v>
      </c>
      <c r="B29" s="71"/>
      <c r="C29" s="71"/>
      <c r="D29" s="71"/>
      <c r="E29" s="71"/>
      <c r="F29" s="71"/>
      <c r="G29" s="71"/>
      <c r="H29" s="71"/>
      <c r="I29" s="71"/>
      <c r="J29" s="71"/>
    </row>
    <row r="30" spans="1:10">
      <c r="A30" s="71" t="s">
        <v>579</v>
      </c>
      <c r="B30" s="71"/>
      <c r="C30" s="71"/>
      <c r="D30" s="71"/>
      <c r="E30" s="71"/>
      <c r="F30" s="71"/>
      <c r="G30" s="71"/>
      <c r="H30" s="71"/>
      <c r="I30" s="71"/>
      <c r="J30" s="71"/>
    </row>
    <row r="31" spans="1:10">
      <c r="A31" s="71" t="s">
        <v>580</v>
      </c>
      <c r="B31" s="71"/>
      <c r="C31" s="71"/>
      <c r="D31" s="71"/>
      <c r="E31" s="71"/>
      <c r="F31" s="71"/>
      <c r="G31" s="71"/>
      <c r="H31" s="71"/>
      <c r="I31" s="71"/>
      <c r="J31" s="71"/>
    </row>
    <row r="32" spans="1:10">
      <c r="A32" s="71" t="s">
        <v>581</v>
      </c>
      <c r="B32" s="71"/>
      <c r="C32" s="71"/>
      <c r="D32" s="71"/>
      <c r="E32" s="71"/>
      <c r="F32" s="71"/>
      <c r="G32" s="71"/>
      <c r="H32" s="71"/>
      <c r="I32" s="71"/>
      <c r="J32" s="7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1" sqref="A$1:J$1048576"/>
    </sheetView>
  </sheetViews>
  <sheetFormatPr defaultColWidth="9" defaultRowHeight="13.5"/>
  <cols>
    <col min="1" max="2" width="8.775" style="2" customWidth="1"/>
    <col min="3" max="3" width="15.2166666666667" style="2" customWidth="1"/>
    <col min="4" max="6" width="11.4416666666667" style="2" customWidth="1"/>
    <col min="7" max="7" width="8.88333333333333" style="2" customWidth="1"/>
    <col min="8" max="8" width="9.33333333333333" style="2" customWidth="1"/>
    <col min="9" max="9" width="7.33333333333333" style="2" customWidth="1"/>
    <col min="10" max="10" width="18.4416666666667" style="2" customWidth="1"/>
    <col min="11" max="11" width="15" style="2" customWidth="1"/>
    <col min="12" max="16384" width="9" style="2"/>
  </cols>
  <sheetData>
    <row r="1" spans="1:10">
      <c r="A1" s="80" t="s">
        <v>517</v>
      </c>
      <c r="B1" s="80"/>
      <c r="C1" s="80"/>
      <c r="D1" s="80"/>
      <c r="E1" s="80"/>
      <c r="F1" s="80"/>
      <c r="G1" s="80"/>
      <c r="H1" s="80"/>
      <c r="I1" s="80"/>
      <c r="J1" s="80"/>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664</v>
      </c>
      <c r="D4" s="48"/>
      <c r="E4" s="48"/>
      <c r="F4" s="48"/>
      <c r="G4" s="48"/>
      <c r="H4" s="48"/>
      <c r="I4" s="48"/>
      <c r="J4" s="48"/>
    </row>
    <row r="5" spans="1:10">
      <c r="A5" s="47" t="s">
        <v>522</v>
      </c>
      <c r="B5" s="47"/>
      <c r="C5" s="81" t="s">
        <v>523</v>
      </c>
      <c r="D5" s="81"/>
      <c r="E5" s="81"/>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1">
      <c r="A7" s="47"/>
      <c r="B7" s="47"/>
      <c r="C7" s="82" t="s">
        <v>532</v>
      </c>
      <c r="D7" s="83">
        <f>SUM(D8:D10)</f>
        <v>759214.74</v>
      </c>
      <c r="E7" s="83">
        <f>SUM(E8:E10)</f>
        <v>759215.74</v>
      </c>
      <c r="F7" s="83">
        <f>SUM(F8:F10)</f>
        <v>592752.36</v>
      </c>
      <c r="G7" s="50">
        <v>10</v>
      </c>
      <c r="H7" s="84" t="str">
        <f t="shared" ref="H7:H10" si="0">IF(E7&gt;0,ROUND(F7/E7,3)*100&amp;"%","—")</f>
        <v>78.1%</v>
      </c>
      <c r="I7" s="55">
        <f>G7*H7</f>
        <v>7.81</v>
      </c>
      <c r="J7" s="55"/>
      <c r="K7" s="109"/>
    </row>
    <row r="8" ht="48" customHeight="1" spans="1:10">
      <c r="A8" s="47"/>
      <c r="B8" s="47"/>
      <c r="C8" s="82" t="s">
        <v>533</v>
      </c>
      <c r="D8" s="85">
        <f>52.67*10000</f>
        <v>526700</v>
      </c>
      <c r="E8" s="85">
        <f>52.67*10000</f>
        <v>526700</v>
      </c>
      <c r="F8" s="85">
        <v>360237.62</v>
      </c>
      <c r="G8" s="47" t="s">
        <v>466</v>
      </c>
      <c r="H8" s="86" t="str">
        <f t="shared" si="0"/>
        <v>68.4%</v>
      </c>
      <c r="I8" s="55" t="s">
        <v>466</v>
      </c>
      <c r="J8" s="55"/>
    </row>
    <row r="9" ht="24" spans="1:10">
      <c r="A9" s="47"/>
      <c r="B9" s="47"/>
      <c r="C9" s="82" t="s">
        <v>534</v>
      </c>
      <c r="D9" s="85">
        <v>232514.74</v>
      </c>
      <c r="E9" s="85">
        <v>232515.74</v>
      </c>
      <c r="F9" s="85">
        <v>232514.74</v>
      </c>
      <c r="G9" s="47" t="s">
        <v>466</v>
      </c>
      <c r="H9" s="86" t="str">
        <f t="shared" si="0"/>
        <v>100%</v>
      </c>
      <c r="I9" s="55" t="s">
        <v>466</v>
      </c>
      <c r="J9" s="55"/>
    </row>
    <row r="10" spans="1:10">
      <c r="A10" s="47"/>
      <c r="B10" s="47"/>
      <c r="C10" s="82" t="s">
        <v>535</v>
      </c>
      <c r="D10" s="85"/>
      <c r="E10" s="85"/>
      <c r="F10" s="85"/>
      <c r="G10" s="47" t="s">
        <v>466</v>
      </c>
      <c r="H10" s="86" t="str">
        <f t="shared" si="0"/>
        <v>—</v>
      </c>
      <c r="I10" s="55" t="s">
        <v>466</v>
      </c>
      <c r="J10" s="55"/>
    </row>
    <row r="11" spans="1:10">
      <c r="A11" s="47" t="s">
        <v>536</v>
      </c>
      <c r="B11" s="47" t="s">
        <v>537</v>
      </c>
      <c r="C11" s="47"/>
      <c r="D11" s="47"/>
      <c r="E11" s="47"/>
      <c r="F11" s="55" t="s">
        <v>538</v>
      </c>
      <c r="G11" s="55"/>
      <c r="H11" s="55"/>
      <c r="I11" s="55"/>
      <c r="J11" s="55"/>
    </row>
    <row r="12" ht="90" customHeight="1" spans="1:10">
      <c r="A12" s="47"/>
      <c r="B12" s="87" t="s">
        <v>665</v>
      </c>
      <c r="C12" s="88"/>
      <c r="D12" s="88"/>
      <c r="E12" s="89"/>
      <c r="F12" s="102" t="s">
        <v>666</v>
      </c>
      <c r="G12" s="103"/>
      <c r="H12" s="103"/>
      <c r="I12" s="103"/>
      <c r="J12" s="110"/>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ht="24" customHeight="1" spans="1:10">
      <c r="A15" s="104" t="s">
        <v>552</v>
      </c>
      <c r="B15" s="59" t="s">
        <v>597</v>
      </c>
      <c r="C15" s="92" t="s">
        <v>667</v>
      </c>
      <c r="D15" s="61" t="s">
        <v>563</v>
      </c>
      <c r="E15" s="47">
        <v>300</v>
      </c>
      <c r="F15" s="47" t="s">
        <v>619</v>
      </c>
      <c r="G15" s="60" t="s">
        <v>668</v>
      </c>
      <c r="H15" s="62">
        <v>20</v>
      </c>
      <c r="I15" s="73">
        <v>20</v>
      </c>
      <c r="J15" s="60"/>
    </row>
    <row r="16" ht="24" customHeight="1" spans="1:10">
      <c r="A16" s="105"/>
      <c r="B16" s="60"/>
      <c r="C16" s="92" t="s">
        <v>669</v>
      </c>
      <c r="D16" s="61" t="s">
        <v>563</v>
      </c>
      <c r="E16" s="47">
        <v>1</v>
      </c>
      <c r="F16" s="47" t="s">
        <v>629</v>
      </c>
      <c r="G16" s="60" t="s">
        <v>670</v>
      </c>
      <c r="H16" s="62">
        <v>10</v>
      </c>
      <c r="I16" s="73">
        <v>10</v>
      </c>
      <c r="J16" s="60"/>
    </row>
    <row r="17" ht="24" customHeight="1" spans="1:10">
      <c r="A17" s="105"/>
      <c r="B17" s="59" t="s">
        <v>557</v>
      </c>
      <c r="C17" s="92" t="s">
        <v>671</v>
      </c>
      <c r="D17" s="61" t="s">
        <v>607</v>
      </c>
      <c r="E17" s="47" t="s">
        <v>672</v>
      </c>
      <c r="F17" s="47" t="s">
        <v>645</v>
      </c>
      <c r="G17" s="47" t="s">
        <v>672</v>
      </c>
      <c r="H17" s="62">
        <v>20</v>
      </c>
      <c r="I17" s="73">
        <v>20</v>
      </c>
      <c r="J17" s="60"/>
    </row>
    <row r="18" ht="24" customHeight="1" spans="1:10">
      <c r="A18" s="106" t="s">
        <v>559</v>
      </c>
      <c r="B18" s="47" t="s">
        <v>560</v>
      </c>
      <c r="C18" s="92" t="s">
        <v>673</v>
      </c>
      <c r="D18" s="61" t="s">
        <v>555</v>
      </c>
      <c r="E18" s="47" t="s">
        <v>674</v>
      </c>
      <c r="F18" s="47"/>
      <c r="G18" s="60" t="s">
        <v>674</v>
      </c>
      <c r="H18" s="62">
        <v>20</v>
      </c>
      <c r="I18" s="73">
        <v>20</v>
      </c>
      <c r="J18" s="60"/>
    </row>
    <row r="19" s="44" customFormat="1" ht="24" customHeight="1" spans="1:10">
      <c r="A19" s="64" t="s">
        <v>564</v>
      </c>
      <c r="B19" s="65" t="s">
        <v>565</v>
      </c>
      <c r="C19" s="47" t="s">
        <v>675</v>
      </c>
      <c r="D19" s="61" t="s">
        <v>563</v>
      </c>
      <c r="E19" s="107">
        <v>90</v>
      </c>
      <c r="F19" s="48" t="s">
        <v>556</v>
      </c>
      <c r="G19" s="108">
        <v>0.95</v>
      </c>
      <c r="H19" s="66">
        <v>20</v>
      </c>
      <c r="I19" s="74">
        <v>20</v>
      </c>
      <c r="J19" s="6" t="s">
        <v>568</v>
      </c>
    </row>
    <row r="20" ht="24" customHeight="1" spans="1:10">
      <c r="A20" s="47" t="s">
        <v>569</v>
      </c>
      <c r="B20" s="47"/>
      <c r="C20" s="47"/>
      <c r="D20" s="67"/>
      <c r="E20" s="68"/>
      <c r="F20" s="68"/>
      <c r="G20" s="68"/>
      <c r="H20" s="68"/>
      <c r="I20" s="75"/>
      <c r="J20" s="76" t="s">
        <v>570</v>
      </c>
    </row>
    <row r="21" spans="1:10">
      <c r="A21" s="50" t="s">
        <v>571</v>
      </c>
      <c r="B21" s="50"/>
      <c r="C21" s="50"/>
      <c r="D21" s="50"/>
      <c r="E21" s="50"/>
      <c r="F21" s="50"/>
      <c r="G21" s="50"/>
      <c r="H21" s="50">
        <v>100</v>
      </c>
      <c r="I21" s="77">
        <f>SUM(I7,I15:I19)</f>
        <v>97.81</v>
      </c>
      <c r="J21" s="78" t="s">
        <v>572</v>
      </c>
    </row>
    <row r="22" spans="1:10">
      <c r="A22" s="80"/>
      <c r="B22" s="80"/>
      <c r="C22" s="80"/>
      <c r="D22" s="80"/>
      <c r="E22" s="80"/>
      <c r="F22" s="80"/>
      <c r="G22" s="80"/>
      <c r="H22" s="80"/>
      <c r="I22" s="80"/>
      <c r="J22" s="80"/>
    </row>
    <row r="23" spans="1:10">
      <c r="A23" s="70" t="s">
        <v>573</v>
      </c>
      <c r="B23" s="96"/>
      <c r="C23" s="96"/>
      <c r="D23" s="96"/>
      <c r="E23" s="96"/>
      <c r="F23" s="96"/>
      <c r="G23" s="96"/>
      <c r="H23" s="96"/>
      <c r="I23" s="96"/>
      <c r="J23" s="101"/>
    </row>
    <row r="24" spans="1:10">
      <c r="A24" s="71" t="s">
        <v>574</v>
      </c>
      <c r="B24" s="71"/>
      <c r="C24" s="71"/>
      <c r="D24" s="71"/>
      <c r="E24" s="71"/>
      <c r="F24" s="71"/>
      <c r="G24" s="71"/>
      <c r="H24" s="71"/>
      <c r="I24" s="71"/>
      <c r="J24" s="71"/>
    </row>
    <row r="25" spans="1:10">
      <c r="A25" s="71" t="s">
        <v>575</v>
      </c>
      <c r="B25" s="71"/>
      <c r="C25" s="71"/>
      <c r="D25" s="71"/>
      <c r="E25" s="71"/>
      <c r="F25" s="71"/>
      <c r="G25" s="71"/>
      <c r="H25" s="71"/>
      <c r="I25" s="71"/>
      <c r="J25" s="71"/>
    </row>
    <row r="26" spans="1:10">
      <c r="A26" s="71" t="s">
        <v>576</v>
      </c>
      <c r="B26" s="71"/>
      <c r="C26" s="71"/>
      <c r="D26" s="71"/>
      <c r="E26" s="71"/>
      <c r="F26" s="71"/>
      <c r="G26" s="71"/>
      <c r="H26" s="71"/>
      <c r="I26" s="71"/>
      <c r="J26" s="71"/>
    </row>
    <row r="27" spans="1:10">
      <c r="A27" s="71" t="s">
        <v>577</v>
      </c>
      <c r="B27" s="71"/>
      <c r="C27" s="71"/>
      <c r="D27" s="71"/>
      <c r="E27" s="71"/>
      <c r="F27" s="71"/>
      <c r="G27" s="71"/>
      <c r="H27" s="71"/>
      <c r="I27" s="71"/>
      <c r="J27" s="71"/>
    </row>
    <row r="28" spans="1:10">
      <c r="A28" s="71" t="s">
        <v>578</v>
      </c>
      <c r="B28" s="71"/>
      <c r="C28" s="71"/>
      <c r="D28" s="71"/>
      <c r="E28" s="71"/>
      <c r="F28" s="71"/>
      <c r="G28" s="71"/>
      <c r="H28" s="71"/>
      <c r="I28" s="71"/>
      <c r="J28" s="71"/>
    </row>
    <row r="29" spans="1:10">
      <c r="A29" s="71" t="s">
        <v>579</v>
      </c>
      <c r="B29" s="71"/>
      <c r="C29" s="71"/>
      <c r="D29" s="71"/>
      <c r="E29" s="71"/>
      <c r="F29" s="71"/>
      <c r="G29" s="71"/>
      <c r="H29" s="71"/>
      <c r="I29" s="71"/>
      <c r="J29" s="71"/>
    </row>
    <row r="30" spans="1:10">
      <c r="A30" s="71" t="s">
        <v>580</v>
      </c>
      <c r="B30" s="71"/>
      <c r="C30" s="71"/>
      <c r="D30" s="71"/>
      <c r="E30" s="71"/>
      <c r="F30" s="71"/>
      <c r="G30" s="71"/>
      <c r="H30" s="71"/>
      <c r="I30" s="71"/>
      <c r="J30" s="71"/>
    </row>
    <row r="31" spans="1:10">
      <c r="A31" s="71" t="s">
        <v>581</v>
      </c>
      <c r="B31" s="71"/>
      <c r="C31" s="71"/>
      <c r="D31" s="71"/>
      <c r="E31" s="71"/>
      <c r="F31" s="71"/>
      <c r="G31" s="71"/>
      <c r="H31" s="71"/>
      <c r="I31" s="71"/>
      <c r="J31" s="7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J$1048576"/>
    </sheetView>
  </sheetViews>
  <sheetFormatPr defaultColWidth="9" defaultRowHeight="13.5"/>
  <cols>
    <col min="1" max="2" width="8.775" style="2" customWidth="1"/>
    <col min="3" max="3" width="15.2166666666667" style="2" customWidth="1"/>
    <col min="4" max="4" width="13.775" style="2" customWidth="1"/>
    <col min="5" max="5" width="14.1083333333333" style="2" customWidth="1"/>
    <col min="6" max="6" width="11.4416666666667" style="2" customWidth="1"/>
    <col min="7" max="7" width="9.10833333333333" style="2" customWidth="1"/>
    <col min="8" max="8" width="9.33333333333333" style="2" customWidth="1"/>
    <col min="9" max="9" width="7.33333333333333" style="2" customWidth="1"/>
    <col min="10" max="10" width="18.4416666666667" style="2" customWidth="1"/>
    <col min="11" max="11" width="13.8833333333333" style="2" customWidth="1"/>
    <col min="12" max="16384" width="9" style="2"/>
  </cols>
  <sheetData>
    <row r="1" spans="1:10">
      <c r="A1" s="80" t="s">
        <v>517</v>
      </c>
      <c r="B1" s="80"/>
      <c r="C1" s="80"/>
      <c r="D1" s="80"/>
      <c r="E1" s="80"/>
      <c r="F1" s="80"/>
      <c r="G1" s="80"/>
      <c r="H1" s="80"/>
      <c r="I1" s="80"/>
      <c r="J1" s="80"/>
    </row>
    <row r="2" ht="22.5" spans="1:10">
      <c r="A2" s="46" t="s">
        <v>518</v>
      </c>
      <c r="B2" s="46"/>
      <c r="C2" s="46"/>
      <c r="D2" s="46"/>
      <c r="E2" s="46"/>
      <c r="F2" s="46"/>
      <c r="G2" s="46"/>
      <c r="H2" s="46"/>
      <c r="I2" s="46"/>
      <c r="J2" s="46"/>
    </row>
    <row r="3" ht="22.5" spans="1:10">
      <c r="A3" s="46"/>
      <c r="B3" s="46"/>
      <c r="C3" s="46"/>
      <c r="D3" s="46"/>
      <c r="E3" s="46"/>
      <c r="F3" s="46"/>
      <c r="G3" s="46"/>
      <c r="H3" s="46"/>
      <c r="I3" s="46"/>
      <c r="J3" s="97" t="s">
        <v>519</v>
      </c>
    </row>
    <row r="4" spans="1:10">
      <c r="A4" s="47" t="s">
        <v>520</v>
      </c>
      <c r="B4" s="47"/>
      <c r="C4" s="48" t="s">
        <v>676</v>
      </c>
      <c r="D4" s="48"/>
      <c r="E4" s="48"/>
      <c r="F4" s="48"/>
      <c r="G4" s="48"/>
      <c r="H4" s="48"/>
      <c r="I4" s="48"/>
      <c r="J4" s="48"/>
    </row>
    <row r="5" spans="1:10">
      <c r="A5" s="47" t="s">
        <v>522</v>
      </c>
      <c r="B5" s="47"/>
      <c r="C5" s="81" t="s">
        <v>523</v>
      </c>
      <c r="D5" s="81"/>
      <c r="E5" s="81"/>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1">
      <c r="A7" s="47"/>
      <c r="B7" s="47"/>
      <c r="C7" s="82" t="s">
        <v>532</v>
      </c>
      <c r="D7" s="83">
        <f>SUM(D8:D10)</f>
        <v>1397973.27</v>
      </c>
      <c r="E7" s="83">
        <f>SUM(E8:E10)</f>
        <v>1397974.27</v>
      </c>
      <c r="F7" s="83">
        <f>SUM(F8:F10)</f>
        <v>689361.24</v>
      </c>
      <c r="G7" s="50">
        <v>10</v>
      </c>
      <c r="H7" s="84" t="str">
        <f t="shared" ref="H7:H10" si="0">IF(E7&gt;0,ROUND(F7/E7,3)*100&amp;"%","—")</f>
        <v>49.3%</v>
      </c>
      <c r="I7" s="55">
        <f>G7*H7</f>
        <v>4.93</v>
      </c>
      <c r="J7" s="55"/>
      <c r="K7" s="98"/>
    </row>
    <row r="8" ht="24" spans="1:11">
      <c r="A8" s="47"/>
      <c r="B8" s="47"/>
      <c r="C8" s="82" t="s">
        <v>533</v>
      </c>
      <c r="D8" s="85">
        <f>100*10000</f>
        <v>1000000</v>
      </c>
      <c r="E8" s="85">
        <f>100*10000</f>
        <v>1000000</v>
      </c>
      <c r="F8" s="85">
        <v>291387.97</v>
      </c>
      <c r="G8" s="47" t="s">
        <v>466</v>
      </c>
      <c r="H8" s="86" t="str">
        <f t="shared" si="0"/>
        <v>29.1%</v>
      </c>
      <c r="I8" s="55" t="s">
        <v>466</v>
      </c>
      <c r="J8" s="55"/>
      <c r="K8" s="98"/>
    </row>
    <row r="9" ht="24" spans="1:10">
      <c r="A9" s="47"/>
      <c r="B9" s="47"/>
      <c r="C9" s="82" t="s">
        <v>534</v>
      </c>
      <c r="D9" s="85">
        <v>397973.27</v>
      </c>
      <c r="E9" s="85">
        <v>397974.27</v>
      </c>
      <c r="F9" s="85">
        <v>397973.27</v>
      </c>
      <c r="G9" s="47" t="s">
        <v>466</v>
      </c>
      <c r="H9" s="86" t="str">
        <f t="shared" si="0"/>
        <v>100%</v>
      </c>
      <c r="I9" s="55" t="s">
        <v>466</v>
      </c>
      <c r="J9" s="55"/>
    </row>
    <row r="10" spans="1:10">
      <c r="A10" s="47"/>
      <c r="B10" s="47"/>
      <c r="C10" s="82" t="s">
        <v>535</v>
      </c>
      <c r="D10" s="85"/>
      <c r="E10" s="85"/>
      <c r="F10" s="85"/>
      <c r="G10" s="47" t="s">
        <v>466</v>
      </c>
      <c r="H10" s="86" t="str">
        <f t="shared" si="0"/>
        <v>—</v>
      </c>
      <c r="I10" s="55" t="s">
        <v>466</v>
      </c>
      <c r="J10" s="55"/>
    </row>
    <row r="11" spans="1:10">
      <c r="A11" s="47" t="s">
        <v>536</v>
      </c>
      <c r="B11" s="47" t="s">
        <v>537</v>
      </c>
      <c r="C11" s="47"/>
      <c r="D11" s="47"/>
      <c r="E11" s="47"/>
      <c r="F11" s="55" t="s">
        <v>538</v>
      </c>
      <c r="G11" s="55"/>
      <c r="H11" s="55"/>
      <c r="I11" s="55"/>
      <c r="J11" s="55"/>
    </row>
    <row r="12" ht="78" customHeight="1" spans="1:10">
      <c r="A12" s="47"/>
      <c r="B12" s="87" t="s">
        <v>677</v>
      </c>
      <c r="C12" s="88"/>
      <c r="D12" s="88"/>
      <c r="E12" s="89"/>
      <c r="F12" s="90" t="s">
        <v>678</v>
      </c>
      <c r="G12" s="91"/>
      <c r="H12" s="91"/>
      <c r="I12" s="91"/>
      <c r="J12" s="99"/>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ht="24" spans="1:10">
      <c r="A15" s="59" t="s">
        <v>552</v>
      </c>
      <c r="B15" s="59" t="s">
        <v>597</v>
      </c>
      <c r="C15" s="92" t="s">
        <v>679</v>
      </c>
      <c r="D15" s="61" t="s">
        <v>563</v>
      </c>
      <c r="E15" s="47">
        <v>40</v>
      </c>
      <c r="F15" s="47" t="s">
        <v>619</v>
      </c>
      <c r="G15" s="60" t="s">
        <v>680</v>
      </c>
      <c r="H15" s="62">
        <v>20</v>
      </c>
      <c r="I15" s="73">
        <v>20</v>
      </c>
      <c r="J15" s="60"/>
    </row>
    <row r="16" ht="26.25" customHeight="1" spans="1:10">
      <c r="A16" s="63"/>
      <c r="B16" s="60"/>
      <c r="C16" s="92" t="s">
        <v>681</v>
      </c>
      <c r="D16" s="61" t="s">
        <v>563</v>
      </c>
      <c r="E16" s="47">
        <v>1</v>
      </c>
      <c r="F16" s="47" t="s">
        <v>629</v>
      </c>
      <c r="G16" s="60" t="s">
        <v>630</v>
      </c>
      <c r="H16" s="62">
        <v>10</v>
      </c>
      <c r="I16" s="73">
        <v>10</v>
      </c>
      <c r="J16" s="60"/>
    </row>
    <row r="17" ht="27.75" customHeight="1" spans="1:10">
      <c r="A17" s="60"/>
      <c r="B17" s="59" t="s">
        <v>557</v>
      </c>
      <c r="C17" s="93" t="s">
        <v>671</v>
      </c>
      <c r="D17" s="94" t="s">
        <v>555</v>
      </c>
      <c r="E17" s="47" t="s">
        <v>682</v>
      </c>
      <c r="F17" s="47" t="s">
        <v>593</v>
      </c>
      <c r="G17" s="60" t="s">
        <v>682</v>
      </c>
      <c r="H17" s="62">
        <v>10</v>
      </c>
      <c r="I17" s="73">
        <v>10</v>
      </c>
      <c r="J17" s="60"/>
    </row>
    <row r="18" ht="24" spans="1:10">
      <c r="A18" s="59" t="s">
        <v>559</v>
      </c>
      <c r="B18" s="59" t="s">
        <v>560</v>
      </c>
      <c r="C18" s="93" t="s">
        <v>683</v>
      </c>
      <c r="D18" s="95" t="s">
        <v>555</v>
      </c>
      <c r="E18" s="47" t="s">
        <v>674</v>
      </c>
      <c r="F18" s="47"/>
      <c r="G18" s="60" t="s">
        <v>674</v>
      </c>
      <c r="H18" s="62">
        <v>20</v>
      </c>
      <c r="I18" s="73">
        <v>20</v>
      </c>
      <c r="J18" s="60"/>
    </row>
    <row r="19" ht="36" spans="1:10">
      <c r="A19" s="60"/>
      <c r="B19" s="60"/>
      <c r="C19" s="93" t="s">
        <v>673</v>
      </c>
      <c r="D19" s="95" t="s">
        <v>555</v>
      </c>
      <c r="E19" s="47" t="s">
        <v>674</v>
      </c>
      <c r="F19" s="47"/>
      <c r="G19" s="60" t="s">
        <v>674</v>
      </c>
      <c r="H19" s="62">
        <v>20</v>
      </c>
      <c r="I19" s="73">
        <v>20</v>
      </c>
      <c r="J19" s="60"/>
    </row>
    <row r="20" ht="24" spans="1:10">
      <c r="A20" s="64" t="s">
        <v>564</v>
      </c>
      <c r="B20" s="65" t="s">
        <v>565</v>
      </c>
      <c r="C20" s="92" t="s">
        <v>684</v>
      </c>
      <c r="D20" s="61" t="s">
        <v>563</v>
      </c>
      <c r="E20" s="81" t="s">
        <v>685</v>
      </c>
      <c r="F20" s="81" t="s">
        <v>556</v>
      </c>
      <c r="G20" s="81" t="s">
        <v>655</v>
      </c>
      <c r="H20" s="66">
        <v>10</v>
      </c>
      <c r="I20" s="74">
        <v>10</v>
      </c>
      <c r="J20" s="100" t="s">
        <v>568</v>
      </c>
    </row>
    <row r="21" spans="1:10">
      <c r="A21" s="47" t="s">
        <v>569</v>
      </c>
      <c r="B21" s="47"/>
      <c r="C21" s="47"/>
      <c r="D21" s="67"/>
      <c r="E21" s="68"/>
      <c r="F21" s="68"/>
      <c r="G21" s="68"/>
      <c r="H21" s="68"/>
      <c r="I21" s="75"/>
      <c r="J21" s="76" t="s">
        <v>570</v>
      </c>
    </row>
    <row r="22" spans="1:10">
      <c r="A22" s="50" t="s">
        <v>571</v>
      </c>
      <c r="B22" s="50"/>
      <c r="C22" s="50"/>
      <c r="D22" s="50"/>
      <c r="E22" s="50"/>
      <c r="F22" s="50"/>
      <c r="G22" s="50"/>
      <c r="H22" s="50">
        <v>100</v>
      </c>
      <c r="I22" s="77">
        <f>SUM(I7,I15:I20)</f>
        <v>94.93</v>
      </c>
      <c r="J22" s="78" t="s">
        <v>572</v>
      </c>
    </row>
    <row r="23" spans="1:10">
      <c r="A23" s="80"/>
      <c r="B23" s="80"/>
      <c r="C23" s="80"/>
      <c r="D23" s="80"/>
      <c r="E23" s="80"/>
      <c r="F23" s="80"/>
      <c r="G23" s="80"/>
      <c r="H23" s="80"/>
      <c r="I23" s="80"/>
      <c r="J23" s="80"/>
    </row>
    <row r="24" spans="1:10">
      <c r="A24" s="70" t="s">
        <v>573</v>
      </c>
      <c r="B24" s="96"/>
      <c r="C24" s="96"/>
      <c r="D24" s="96"/>
      <c r="E24" s="96"/>
      <c r="F24" s="96"/>
      <c r="G24" s="96"/>
      <c r="H24" s="96"/>
      <c r="I24" s="96"/>
      <c r="J24" s="101"/>
    </row>
    <row r="25" spans="1:10">
      <c r="A25" s="71" t="s">
        <v>574</v>
      </c>
      <c r="B25" s="71"/>
      <c r="C25" s="71"/>
      <c r="D25" s="71"/>
      <c r="E25" s="71"/>
      <c r="F25" s="71"/>
      <c r="G25" s="71"/>
      <c r="H25" s="71"/>
      <c r="I25" s="71"/>
      <c r="J25" s="71"/>
    </row>
    <row r="26" spans="1:10">
      <c r="A26" s="71" t="s">
        <v>575</v>
      </c>
      <c r="B26" s="71"/>
      <c r="C26" s="71"/>
      <c r="D26" s="71"/>
      <c r="E26" s="71"/>
      <c r="F26" s="71"/>
      <c r="G26" s="71"/>
      <c r="H26" s="71"/>
      <c r="I26" s="71"/>
      <c r="J26" s="71"/>
    </row>
    <row r="27" spans="1:10">
      <c r="A27" s="71" t="s">
        <v>576</v>
      </c>
      <c r="B27" s="71"/>
      <c r="C27" s="71"/>
      <c r="D27" s="71"/>
      <c r="E27" s="71"/>
      <c r="F27" s="71"/>
      <c r="G27" s="71"/>
      <c r="H27" s="71"/>
      <c r="I27" s="71"/>
      <c r="J27" s="71"/>
    </row>
    <row r="28" spans="1:10">
      <c r="A28" s="71" t="s">
        <v>577</v>
      </c>
      <c r="B28" s="71"/>
      <c r="C28" s="71"/>
      <c r="D28" s="71"/>
      <c r="E28" s="71"/>
      <c r="F28" s="71"/>
      <c r="G28" s="71"/>
      <c r="H28" s="71"/>
      <c r="I28" s="71"/>
      <c r="J28" s="71"/>
    </row>
    <row r="29" spans="1:10">
      <c r="A29" s="71" t="s">
        <v>578</v>
      </c>
      <c r="B29" s="71"/>
      <c r="C29" s="71"/>
      <c r="D29" s="71"/>
      <c r="E29" s="71"/>
      <c r="F29" s="71"/>
      <c r="G29" s="71"/>
      <c r="H29" s="71"/>
      <c r="I29" s="71"/>
      <c r="J29" s="71"/>
    </row>
    <row r="30" spans="1:10">
      <c r="A30" s="71" t="s">
        <v>579</v>
      </c>
      <c r="B30" s="71"/>
      <c r="C30" s="71"/>
      <c r="D30" s="71"/>
      <c r="E30" s="71"/>
      <c r="F30" s="71"/>
      <c r="G30" s="71"/>
      <c r="H30" s="71"/>
      <c r="I30" s="71"/>
      <c r="J30" s="71"/>
    </row>
    <row r="31" spans="1:10">
      <c r="A31" s="71" t="s">
        <v>580</v>
      </c>
      <c r="B31" s="71"/>
      <c r="C31" s="71"/>
      <c r="D31" s="71"/>
      <c r="E31" s="71"/>
      <c r="F31" s="71"/>
      <c r="G31" s="71"/>
      <c r="H31" s="71"/>
      <c r="I31" s="71"/>
      <c r="J31" s="71"/>
    </row>
    <row r="32" spans="1:10">
      <c r="A32" s="71" t="s">
        <v>581</v>
      </c>
      <c r="B32" s="71"/>
      <c r="C32" s="71"/>
      <c r="D32" s="71"/>
      <c r="E32" s="71"/>
      <c r="F32" s="71"/>
      <c r="G32" s="71"/>
      <c r="H32" s="71"/>
      <c r="I32" s="71"/>
      <c r="J32" s="71"/>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A18:A19"/>
    <mergeCell ref="B15:B16"/>
    <mergeCell ref="B18:B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I15" sqref="I15:I19"/>
    </sheetView>
  </sheetViews>
  <sheetFormatPr defaultColWidth="9" defaultRowHeight="13.5"/>
  <cols>
    <col min="1" max="2" width="8.775" style="44" customWidth="1"/>
    <col min="3" max="3" width="21.2166666666667" style="44" customWidth="1"/>
    <col min="4" max="6" width="11.4416666666667" style="44" customWidth="1"/>
    <col min="7" max="7" width="15.6666666666667" style="44" customWidth="1"/>
    <col min="8" max="8" width="9.33333333333333" style="44" customWidth="1"/>
    <col min="9" max="9" width="7.33333333333333" style="44" customWidth="1"/>
    <col min="10" max="10" width="18.4416666666667" style="44" customWidth="1"/>
    <col min="11" max="16384" width="9" style="2"/>
  </cols>
  <sheetData>
    <row r="1" spans="1:10">
      <c r="A1" s="45" t="s">
        <v>517</v>
      </c>
      <c r="B1" s="45"/>
      <c r="C1" s="45"/>
      <c r="D1" s="45"/>
      <c r="E1" s="45"/>
      <c r="F1" s="45"/>
      <c r="G1" s="45"/>
      <c r="H1" s="45"/>
      <c r="I1" s="45"/>
      <c r="J1" s="45"/>
    </row>
    <row r="2" ht="22.5" spans="1:10">
      <c r="A2" s="46" t="s">
        <v>518</v>
      </c>
      <c r="B2" s="46"/>
      <c r="C2" s="46"/>
      <c r="D2" s="46"/>
      <c r="E2" s="46"/>
      <c r="F2" s="46"/>
      <c r="G2" s="46"/>
      <c r="H2" s="46"/>
      <c r="I2" s="46"/>
      <c r="J2" s="46"/>
    </row>
    <row r="3" ht="22.5" spans="1:10">
      <c r="A3" s="46"/>
      <c r="B3" s="46"/>
      <c r="C3" s="46"/>
      <c r="D3" s="46"/>
      <c r="E3" s="46"/>
      <c r="F3" s="46"/>
      <c r="G3" s="46"/>
      <c r="H3" s="46"/>
      <c r="I3" s="46"/>
      <c r="J3" s="72" t="s">
        <v>519</v>
      </c>
    </row>
    <row r="4" spans="1:10">
      <c r="A4" s="47" t="s">
        <v>520</v>
      </c>
      <c r="B4" s="47"/>
      <c r="C4" s="48" t="s">
        <v>686</v>
      </c>
      <c r="D4" s="48"/>
      <c r="E4" s="48"/>
      <c r="F4" s="48"/>
      <c r="G4" s="48"/>
      <c r="H4" s="48"/>
      <c r="I4" s="48"/>
      <c r="J4" s="48"/>
    </row>
    <row r="5" spans="1:10">
      <c r="A5" s="47" t="s">
        <v>522</v>
      </c>
      <c r="B5" s="47"/>
      <c r="C5" s="48" t="s">
        <v>523</v>
      </c>
      <c r="D5" s="48"/>
      <c r="E5" s="48"/>
      <c r="F5" s="47" t="s">
        <v>524</v>
      </c>
      <c r="G5" s="48" t="s">
        <v>525</v>
      </c>
      <c r="H5" s="48"/>
      <c r="I5" s="48"/>
      <c r="J5" s="48"/>
    </row>
    <row r="6" spans="1:10">
      <c r="A6" s="47" t="s">
        <v>526</v>
      </c>
      <c r="B6" s="47"/>
      <c r="C6" s="47"/>
      <c r="D6" s="47" t="s">
        <v>527</v>
      </c>
      <c r="E6" s="47" t="s">
        <v>462</v>
      </c>
      <c r="F6" s="47" t="s">
        <v>528</v>
      </c>
      <c r="G6" s="47" t="s">
        <v>529</v>
      </c>
      <c r="H6" s="47" t="s">
        <v>530</v>
      </c>
      <c r="I6" s="47" t="s">
        <v>531</v>
      </c>
      <c r="J6" s="47"/>
    </row>
    <row r="7" spans="1:10">
      <c r="A7" s="47"/>
      <c r="B7" s="47"/>
      <c r="C7" s="47" t="s">
        <v>532</v>
      </c>
      <c r="D7" s="49">
        <f>SUM(D8:D10)</f>
        <v>220000</v>
      </c>
      <c r="E7" s="49">
        <f>SUM(E8:E10)</f>
        <v>220000</v>
      </c>
      <c r="F7" s="49">
        <f>SUM(F8:F10)</f>
        <v>219960</v>
      </c>
      <c r="G7" s="50">
        <v>10</v>
      </c>
      <c r="H7" s="51" t="str">
        <f t="shared" ref="H7:H10" si="0">IF(E7&gt;0,ROUND(F7/E7,3)*100&amp;"%","—")</f>
        <v>100%</v>
      </c>
      <c r="I7" s="55">
        <f>G7*H7</f>
        <v>10</v>
      </c>
      <c r="J7" s="55"/>
    </row>
    <row r="8" ht="26.25" customHeight="1" spans="1:10">
      <c r="A8" s="47"/>
      <c r="B8" s="47"/>
      <c r="C8" s="47" t="s">
        <v>533</v>
      </c>
      <c r="D8" s="52">
        <v>220000</v>
      </c>
      <c r="E8" s="52">
        <v>220000</v>
      </c>
      <c r="F8" s="52">
        <v>219960</v>
      </c>
      <c r="G8" s="47" t="s">
        <v>466</v>
      </c>
      <c r="H8" s="53" t="str">
        <f t="shared" si="0"/>
        <v>100%</v>
      </c>
      <c r="I8" s="55" t="s">
        <v>466</v>
      </c>
      <c r="J8" s="55"/>
    </row>
    <row r="9" ht="27" customHeight="1" spans="1:10">
      <c r="A9" s="47"/>
      <c r="B9" s="47"/>
      <c r="C9" s="47" t="s">
        <v>534</v>
      </c>
      <c r="D9" s="54"/>
      <c r="E9" s="54"/>
      <c r="F9" s="54"/>
      <c r="G9" s="47" t="s">
        <v>466</v>
      </c>
      <c r="H9" s="53" t="str">
        <f t="shared" si="0"/>
        <v>—</v>
      </c>
      <c r="I9" s="55" t="s">
        <v>466</v>
      </c>
      <c r="J9" s="55"/>
    </row>
    <row r="10" spans="1:10">
      <c r="A10" s="47"/>
      <c r="B10" s="47"/>
      <c r="C10" s="47" t="s">
        <v>535</v>
      </c>
      <c r="D10" s="54"/>
      <c r="E10" s="54"/>
      <c r="F10" s="54"/>
      <c r="G10" s="47" t="s">
        <v>466</v>
      </c>
      <c r="H10" s="53" t="str">
        <f t="shared" si="0"/>
        <v>—</v>
      </c>
      <c r="I10" s="55" t="s">
        <v>466</v>
      </c>
      <c r="J10" s="55"/>
    </row>
    <row r="11" spans="1:10">
      <c r="A11" s="47" t="s">
        <v>536</v>
      </c>
      <c r="B11" s="47" t="s">
        <v>537</v>
      </c>
      <c r="C11" s="47"/>
      <c r="D11" s="47"/>
      <c r="E11" s="47"/>
      <c r="F11" s="55" t="s">
        <v>538</v>
      </c>
      <c r="G11" s="55"/>
      <c r="H11" s="55"/>
      <c r="I11" s="55"/>
      <c r="J11" s="55"/>
    </row>
    <row r="12" ht="33.75" customHeight="1" spans="1:10">
      <c r="A12" s="47"/>
      <c r="B12" s="14" t="s">
        <v>687</v>
      </c>
      <c r="C12" s="15"/>
      <c r="D12" s="15"/>
      <c r="E12" s="16"/>
      <c r="F12" s="17" t="s">
        <v>688</v>
      </c>
      <c r="G12" s="18"/>
      <c r="H12" s="18"/>
      <c r="I12" s="18"/>
      <c r="J12" s="37"/>
    </row>
    <row r="13" spans="1:10">
      <c r="A13" s="56" t="s">
        <v>541</v>
      </c>
      <c r="B13" s="57"/>
      <c r="C13" s="58"/>
      <c r="D13" s="56" t="s">
        <v>542</v>
      </c>
      <c r="E13" s="57"/>
      <c r="F13" s="58"/>
      <c r="G13" s="59" t="s">
        <v>543</v>
      </c>
      <c r="H13" s="59" t="s">
        <v>544</v>
      </c>
      <c r="I13" s="59" t="s">
        <v>531</v>
      </c>
      <c r="J13" s="59" t="s">
        <v>545</v>
      </c>
    </row>
    <row r="14" spans="1:10">
      <c r="A14" s="56" t="s">
        <v>546</v>
      </c>
      <c r="B14" s="47" t="s">
        <v>547</v>
      </c>
      <c r="C14" s="47" t="s">
        <v>548</v>
      </c>
      <c r="D14" s="47" t="s">
        <v>549</v>
      </c>
      <c r="E14" s="47" t="s">
        <v>550</v>
      </c>
      <c r="F14" s="47" t="s">
        <v>551</v>
      </c>
      <c r="G14" s="60"/>
      <c r="H14" s="60"/>
      <c r="I14" s="60"/>
      <c r="J14" s="60"/>
    </row>
    <row r="15" spans="1:10">
      <c r="A15" s="59" t="s">
        <v>552</v>
      </c>
      <c r="B15" s="59" t="s">
        <v>597</v>
      </c>
      <c r="C15" s="47" t="s">
        <v>689</v>
      </c>
      <c r="D15" s="61" t="s">
        <v>563</v>
      </c>
      <c r="E15" s="47">
        <v>397</v>
      </c>
      <c r="F15" s="47" t="s">
        <v>690</v>
      </c>
      <c r="G15" s="60" t="s">
        <v>691</v>
      </c>
      <c r="H15" s="62">
        <v>20</v>
      </c>
      <c r="I15" s="73">
        <v>20</v>
      </c>
      <c r="J15" s="60"/>
    </row>
    <row r="16" ht="95.25" customHeight="1" spans="1:10">
      <c r="A16" s="63"/>
      <c r="B16" s="59" t="s">
        <v>553</v>
      </c>
      <c r="C16" s="47" t="s">
        <v>692</v>
      </c>
      <c r="D16" s="61" t="s">
        <v>563</v>
      </c>
      <c r="E16" s="47" t="s">
        <v>693</v>
      </c>
      <c r="F16" s="47"/>
      <c r="G16" s="47" t="s">
        <v>694</v>
      </c>
      <c r="H16" s="62">
        <v>20</v>
      </c>
      <c r="I16" s="73">
        <v>20</v>
      </c>
      <c r="J16" s="60"/>
    </row>
    <row r="17" ht="24" spans="1:10">
      <c r="A17" s="63"/>
      <c r="B17" s="59" t="s">
        <v>557</v>
      </c>
      <c r="C17" s="47" t="s">
        <v>695</v>
      </c>
      <c r="D17" s="61" t="s">
        <v>607</v>
      </c>
      <c r="E17" s="47" t="s">
        <v>682</v>
      </c>
      <c r="F17" s="47" t="s">
        <v>645</v>
      </c>
      <c r="G17" s="47" t="s">
        <v>682</v>
      </c>
      <c r="H17" s="62">
        <v>20</v>
      </c>
      <c r="I17" s="73">
        <v>20</v>
      </c>
      <c r="J17" s="60"/>
    </row>
    <row r="18" ht="24" spans="1:10">
      <c r="A18" s="47" t="s">
        <v>559</v>
      </c>
      <c r="B18" s="47" t="s">
        <v>560</v>
      </c>
      <c r="C18" s="47" t="s">
        <v>696</v>
      </c>
      <c r="D18" s="61" t="s">
        <v>555</v>
      </c>
      <c r="E18" s="47" t="s">
        <v>693</v>
      </c>
      <c r="G18" s="47" t="s">
        <v>696</v>
      </c>
      <c r="H18" s="62">
        <v>20</v>
      </c>
      <c r="I18" s="73">
        <v>20</v>
      </c>
      <c r="J18" s="60"/>
    </row>
    <row r="19" ht="24" spans="1:10">
      <c r="A19" s="64" t="s">
        <v>564</v>
      </c>
      <c r="B19" s="65" t="s">
        <v>565</v>
      </c>
      <c r="C19" s="47" t="s">
        <v>697</v>
      </c>
      <c r="D19" s="61" t="s">
        <v>563</v>
      </c>
      <c r="E19" s="48" t="s">
        <v>698</v>
      </c>
      <c r="F19" s="48" t="s">
        <v>556</v>
      </c>
      <c r="G19" s="48" t="s">
        <v>699</v>
      </c>
      <c r="H19" s="66">
        <v>10</v>
      </c>
      <c r="I19" s="74">
        <v>10</v>
      </c>
      <c r="J19" s="6" t="s">
        <v>568</v>
      </c>
    </row>
    <row r="20" spans="1:10">
      <c r="A20" s="47" t="s">
        <v>569</v>
      </c>
      <c r="B20" s="47"/>
      <c r="C20" s="47"/>
      <c r="D20" s="67"/>
      <c r="E20" s="68"/>
      <c r="F20" s="68"/>
      <c r="G20" s="68"/>
      <c r="H20" s="68"/>
      <c r="I20" s="75"/>
      <c r="J20" s="76" t="s">
        <v>570</v>
      </c>
    </row>
    <row r="21" spans="1:10">
      <c r="A21" s="50" t="s">
        <v>571</v>
      </c>
      <c r="B21" s="50"/>
      <c r="C21" s="50"/>
      <c r="D21" s="50"/>
      <c r="E21" s="50"/>
      <c r="F21" s="50"/>
      <c r="G21" s="50"/>
      <c r="H21" s="50">
        <v>100</v>
      </c>
      <c r="I21" s="77">
        <f>SUM(I7,I15:I19)</f>
        <v>100</v>
      </c>
      <c r="J21" s="78" t="s">
        <v>572</v>
      </c>
    </row>
    <row r="22" spans="1:10">
      <c r="A22" s="69"/>
      <c r="B22" s="69"/>
      <c r="C22" s="69"/>
      <c r="D22" s="69"/>
      <c r="E22" s="69"/>
      <c r="F22" s="69"/>
      <c r="G22" s="69"/>
      <c r="H22" s="69"/>
      <c r="I22" s="69"/>
      <c r="J22" s="69"/>
    </row>
    <row r="23" spans="1:10">
      <c r="A23" s="70" t="s">
        <v>573</v>
      </c>
      <c r="B23" s="71"/>
      <c r="C23" s="71"/>
      <c r="D23" s="71"/>
      <c r="E23" s="71"/>
      <c r="F23" s="71"/>
      <c r="G23" s="71"/>
      <c r="H23" s="71"/>
      <c r="I23" s="71"/>
      <c r="J23" s="79"/>
    </row>
    <row r="24" spans="1:10">
      <c r="A24" s="71" t="s">
        <v>574</v>
      </c>
      <c r="B24" s="71"/>
      <c r="C24" s="71"/>
      <c r="D24" s="71"/>
      <c r="E24" s="71"/>
      <c r="F24" s="71"/>
      <c r="G24" s="71"/>
      <c r="H24" s="71"/>
      <c r="I24" s="71"/>
      <c r="J24" s="71"/>
    </row>
    <row r="25" spans="1:10">
      <c r="A25" s="71" t="s">
        <v>575</v>
      </c>
      <c r="B25" s="71"/>
      <c r="C25" s="71"/>
      <c r="D25" s="71"/>
      <c r="E25" s="71"/>
      <c r="F25" s="71"/>
      <c r="G25" s="71"/>
      <c r="H25" s="71"/>
      <c r="I25" s="71"/>
      <c r="J25" s="71"/>
    </row>
    <row r="26" spans="1:10">
      <c r="A26" s="71" t="s">
        <v>576</v>
      </c>
      <c r="B26" s="71"/>
      <c r="C26" s="71"/>
      <c r="D26" s="71"/>
      <c r="E26" s="71"/>
      <c r="F26" s="71"/>
      <c r="G26" s="71"/>
      <c r="H26" s="71"/>
      <c r="I26" s="71"/>
      <c r="J26" s="71"/>
    </row>
    <row r="27" spans="1:10">
      <c r="A27" s="71" t="s">
        <v>577</v>
      </c>
      <c r="B27" s="71"/>
      <c r="C27" s="71"/>
      <c r="D27" s="71"/>
      <c r="E27" s="71"/>
      <c r="F27" s="71"/>
      <c r="G27" s="71"/>
      <c r="H27" s="71"/>
      <c r="I27" s="71"/>
      <c r="J27" s="71"/>
    </row>
    <row r="28" spans="1:10">
      <c r="A28" s="71" t="s">
        <v>578</v>
      </c>
      <c r="B28" s="71"/>
      <c r="C28" s="71"/>
      <c r="D28" s="71"/>
      <c r="E28" s="71"/>
      <c r="F28" s="71"/>
      <c r="G28" s="71"/>
      <c r="H28" s="71"/>
      <c r="I28" s="71"/>
      <c r="J28" s="71"/>
    </row>
    <row r="29" spans="1:10">
      <c r="A29" s="71" t="s">
        <v>579</v>
      </c>
      <c r="B29" s="71"/>
      <c r="C29" s="71"/>
      <c r="D29" s="71"/>
      <c r="E29" s="71"/>
      <c r="F29" s="71"/>
      <c r="G29" s="71"/>
      <c r="H29" s="71"/>
      <c r="I29" s="71"/>
      <c r="J29" s="71"/>
    </row>
    <row r="30" spans="1:10">
      <c r="A30" s="71" t="s">
        <v>580</v>
      </c>
      <c r="B30" s="71"/>
      <c r="C30" s="71"/>
      <c r="D30" s="71"/>
      <c r="E30" s="71"/>
      <c r="F30" s="71"/>
      <c r="G30" s="71"/>
      <c r="H30" s="71"/>
      <c r="I30" s="71"/>
      <c r="J30" s="71"/>
    </row>
    <row r="31" spans="1:10">
      <c r="A31" s="71" t="s">
        <v>581</v>
      </c>
      <c r="B31" s="71"/>
      <c r="C31" s="71"/>
      <c r="D31" s="71"/>
      <c r="E31" s="71"/>
      <c r="F31" s="71"/>
      <c r="G31" s="71"/>
      <c r="H31" s="71"/>
      <c r="I31" s="71"/>
      <c r="J31" s="7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J23" sqref="J23"/>
    </sheetView>
  </sheetViews>
  <sheetFormatPr defaultColWidth="9" defaultRowHeight="13.5"/>
  <cols>
    <col min="1" max="1" width="8.775" style="1" customWidth="1"/>
    <col min="2" max="2" width="16.8833333333333" style="1" customWidth="1"/>
    <col min="3" max="3" width="12.3333333333333" style="1" customWidth="1"/>
    <col min="4" max="4" width="11.4416666666667" style="1" customWidth="1"/>
    <col min="5" max="5" width="14.1083333333333" style="1" customWidth="1"/>
    <col min="6" max="6" width="11.4416666666667" style="1" customWidth="1"/>
    <col min="7" max="7" width="15.4416666666667" style="1" customWidth="1"/>
    <col min="8" max="8" width="9.33333333333333" style="1" customWidth="1"/>
    <col min="9" max="9" width="7.33333333333333" style="1" customWidth="1"/>
    <col min="10" max="10" width="18.4416666666667" style="1" customWidth="1"/>
    <col min="11" max="16384" width="9" style="2"/>
  </cols>
  <sheetData>
    <row r="1" spans="1:10">
      <c r="A1" s="3" t="s">
        <v>517</v>
      </c>
      <c r="B1" s="3"/>
      <c r="C1" s="3"/>
      <c r="D1" s="3"/>
      <c r="E1" s="3"/>
      <c r="F1" s="3"/>
      <c r="G1" s="3"/>
      <c r="H1" s="3"/>
      <c r="I1" s="3"/>
      <c r="J1" s="3"/>
    </row>
    <row r="2" ht="22.5" spans="1:10">
      <c r="A2" s="4" t="s">
        <v>518</v>
      </c>
      <c r="B2" s="4"/>
      <c r="C2" s="4"/>
      <c r="D2" s="4"/>
      <c r="E2" s="4"/>
      <c r="F2" s="4"/>
      <c r="G2" s="4"/>
      <c r="H2" s="4"/>
      <c r="I2" s="4"/>
      <c r="J2" s="4"/>
    </row>
    <row r="3" ht="22.5" spans="1:10">
      <c r="A3" s="4"/>
      <c r="B3" s="4"/>
      <c r="C3" s="4"/>
      <c r="D3" s="4"/>
      <c r="E3" s="4"/>
      <c r="F3" s="4"/>
      <c r="G3" s="4"/>
      <c r="H3" s="4"/>
      <c r="I3" s="4"/>
      <c r="J3" s="36" t="s">
        <v>519</v>
      </c>
    </row>
    <row r="4" spans="1:10">
      <c r="A4" s="5" t="s">
        <v>520</v>
      </c>
      <c r="B4" s="5"/>
      <c r="C4" s="6" t="s">
        <v>700</v>
      </c>
      <c r="D4" s="6"/>
      <c r="E4" s="6"/>
      <c r="F4" s="6"/>
      <c r="G4" s="6"/>
      <c r="H4" s="6"/>
      <c r="I4" s="6"/>
      <c r="J4" s="6"/>
    </row>
    <row r="5" spans="1:10">
      <c r="A5" s="5" t="s">
        <v>522</v>
      </c>
      <c r="B5" s="5"/>
      <c r="C5" s="6" t="s">
        <v>523</v>
      </c>
      <c r="D5" s="6"/>
      <c r="E5" s="6"/>
      <c r="F5" s="5" t="s">
        <v>524</v>
      </c>
      <c r="G5" s="6" t="s">
        <v>525</v>
      </c>
      <c r="H5" s="6"/>
      <c r="I5" s="6"/>
      <c r="J5" s="6"/>
    </row>
    <row r="6" spans="1:10">
      <c r="A6" s="5" t="s">
        <v>526</v>
      </c>
      <c r="B6" s="5"/>
      <c r="C6" s="5"/>
      <c r="D6" s="5" t="s">
        <v>527</v>
      </c>
      <c r="E6" s="5" t="s">
        <v>462</v>
      </c>
      <c r="F6" s="5" t="s">
        <v>528</v>
      </c>
      <c r="G6" s="5" t="s">
        <v>529</v>
      </c>
      <c r="H6" s="5" t="s">
        <v>530</v>
      </c>
      <c r="I6" s="5" t="s">
        <v>531</v>
      </c>
      <c r="J6" s="5"/>
    </row>
    <row r="7" spans="1:10">
      <c r="A7" s="5"/>
      <c r="B7" s="5"/>
      <c r="C7" s="5" t="s">
        <v>532</v>
      </c>
      <c r="D7" s="7">
        <f>SUM(D8:D10)</f>
        <v>500000</v>
      </c>
      <c r="E7" s="7">
        <f>SUM(E8:E10)</f>
        <v>500000</v>
      </c>
      <c r="F7" s="7">
        <f>SUM(F8:F10)</f>
        <v>499692.7</v>
      </c>
      <c r="G7" s="8">
        <v>10</v>
      </c>
      <c r="H7" s="9" t="str">
        <f t="shared" ref="H7:H10" si="0">IF(E7&gt;0,ROUND(F7/E7,3)*100&amp;"%","—")</f>
        <v>99.9%</v>
      </c>
      <c r="I7" s="13">
        <f>G7*H7</f>
        <v>9.99</v>
      </c>
      <c r="J7" s="13"/>
    </row>
    <row r="8" ht="24" spans="1:10">
      <c r="A8" s="5"/>
      <c r="B8" s="5"/>
      <c r="C8" s="5" t="s">
        <v>533</v>
      </c>
      <c r="D8" s="10">
        <v>500000</v>
      </c>
      <c r="E8" s="10">
        <v>500000</v>
      </c>
      <c r="F8" s="10">
        <v>499692.7</v>
      </c>
      <c r="G8" s="5" t="s">
        <v>466</v>
      </c>
      <c r="H8" s="11" t="str">
        <f t="shared" si="0"/>
        <v>99.9%</v>
      </c>
      <c r="I8" s="13" t="s">
        <v>466</v>
      </c>
      <c r="J8" s="13"/>
    </row>
    <row r="9" ht="36" spans="1:10">
      <c r="A9" s="5"/>
      <c r="B9" s="5"/>
      <c r="C9" s="5" t="s">
        <v>534</v>
      </c>
      <c r="D9" s="12"/>
      <c r="E9" s="12"/>
      <c r="F9" s="12"/>
      <c r="G9" s="5" t="s">
        <v>466</v>
      </c>
      <c r="H9" s="11" t="str">
        <f t="shared" si="0"/>
        <v>—</v>
      </c>
      <c r="I9" s="13" t="s">
        <v>466</v>
      </c>
      <c r="J9" s="13"/>
    </row>
    <row r="10" ht="24" spans="1:10">
      <c r="A10" s="5"/>
      <c r="B10" s="5"/>
      <c r="C10" s="5" t="s">
        <v>535</v>
      </c>
      <c r="D10" s="12"/>
      <c r="E10" s="12"/>
      <c r="F10" s="12"/>
      <c r="G10" s="5" t="s">
        <v>466</v>
      </c>
      <c r="H10" s="11" t="str">
        <f t="shared" si="0"/>
        <v>—</v>
      </c>
      <c r="I10" s="13" t="s">
        <v>466</v>
      </c>
      <c r="J10" s="13"/>
    </row>
    <row r="11" spans="1:10">
      <c r="A11" s="5" t="s">
        <v>536</v>
      </c>
      <c r="B11" s="5" t="s">
        <v>537</v>
      </c>
      <c r="C11" s="5"/>
      <c r="D11" s="5"/>
      <c r="E11" s="5"/>
      <c r="F11" s="13" t="s">
        <v>538</v>
      </c>
      <c r="G11" s="13"/>
      <c r="H11" s="13"/>
      <c r="I11" s="13"/>
      <c r="J11" s="13"/>
    </row>
    <row r="12" ht="31.5" customHeight="1" spans="1:10">
      <c r="A12" s="5"/>
      <c r="B12" s="14" t="s">
        <v>701</v>
      </c>
      <c r="C12" s="15"/>
      <c r="D12" s="15"/>
      <c r="E12" s="16"/>
      <c r="F12" s="17" t="s">
        <v>702</v>
      </c>
      <c r="G12" s="18"/>
      <c r="H12" s="18"/>
      <c r="I12" s="18"/>
      <c r="J12" s="37"/>
    </row>
    <row r="13" spans="1:10">
      <c r="A13" s="19" t="s">
        <v>541</v>
      </c>
      <c r="B13" s="20"/>
      <c r="C13" s="21"/>
      <c r="D13" s="19" t="s">
        <v>542</v>
      </c>
      <c r="E13" s="20"/>
      <c r="F13" s="21"/>
      <c r="G13" s="22" t="s">
        <v>543</v>
      </c>
      <c r="H13" s="22" t="s">
        <v>544</v>
      </c>
      <c r="I13" s="22" t="s">
        <v>531</v>
      </c>
      <c r="J13" s="22" t="s">
        <v>545</v>
      </c>
    </row>
    <row r="14" spans="1:10">
      <c r="A14" s="19" t="s">
        <v>546</v>
      </c>
      <c r="B14" s="5" t="s">
        <v>547</v>
      </c>
      <c r="C14" s="5" t="s">
        <v>548</v>
      </c>
      <c r="D14" s="5" t="s">
        <v>549</v>
      </c>
      <c r="E14" s="5" t="s">
        <v>550</v>
      </c>
      <c r="F14" s="5" t="s">
        <v>551</v>
      </c>
      <c r="G14" s="23"/>
      <c r="H14" s="23"/>
      <c r="I14" s="23"/>
      <c r="J14" s="23"/>
    </row>
    <row r="15" ht="36" spans="1:10">
      <c r="A15" s="22" t="s">
        <v>552</v>
      </c>
      <c r="B15" s="22" t="s">
        <v>597</v>
      </c>
      <c r="C15" s="5" t="s">
        <v>703</v>
      </c>
      <c r="D15" s="24" t="s">
        <v>563</v>
      </c>
      <c r="E15" s="5">
        <v>1</v>
      </c>
      <c r="F15" s="5" t="s">
        <v>641</v>
      </c>
      <c r="G15" s="23" t="s">
        <v>704</v>
      </c>
      <c r="H15" s="25">
        <v>20</v>
      </c>
      <c r="I15" s="38">
        <v>20</v>
      </c>
      <c r="J15" s="23"/>
    </row>
    <row r="16" ht="48" spans="1:10">
      <c r="A16" s="26"/>
      <c r="B16" s="22" t="s">
        <v>553</v>
      </c>
      <c r="C16" s="5" t="s">
        <v>705</v>
      </c>
      <c r="D16" s="24" t="s">
        <v>555</v>
      </c>
      <c r="E16" s="5" t="s">
        <v>706</v>
      </c>
      <c r="F16" s="5" t="s">
        <v>593</v>
      </c>
      <c r="G16" s="23" t="s">
        <v>707</v>
      </c>
      <c r="H16" s="25">
        <v>10</v>
      </c>
      <c r="I16" s="38">
        <v>10</v>
      </c>
      <c r="J16" s="23"/>
    </row>
    <row r="17" ht="24" spans="1:10">
      <c r="A17" s="23"/>
      <c r="B17" s="22" t="s">
        <v>557</v>
      </c>
      <c r="C17" s="5" t="s">
        <v>708</v>
      </c>
      <c r="D17" s="24" t="s">
        <v>607</v>
      </c>
      <c r="E17" s="5" t="s">
        <v>682</v>
      </c>
      <c r="F17" s="5" t="s">
        <v>645</v>
      </c>
      <c r="G17" s="167" t="s">
        <v>709</v>
      </c>
      <c r="H17" s="25">
        <v>20</v>
      </c>
      <c r="I17" s="38">
        <v>20</v>
      </c>
      <c r="J17" s="23"/>
    </row>
    <row r="18" ht="36" spans="1:10">
      <c r="A18" s="22" t="s">
        <v>559</v>
      </c>
      <c r="B18" s="5" t="s">
        <v>560</v>
      </c>
      <c r="C18" s="5" t="s">
        <v>710</v>
      </c>
      <c r="D18" s="24" t="s">
        <v>555</v>
      </c>
      <c r="E18" s="5" t="s">
        <v>674</v>
      </c>
      <c r="F18" s="5"/>
      <c r="G18" s="23" t="s">
        <v>711</v>
      </c>
      <c r="H18" s="25">
        <v>20</v>
      </c>
      <c r="I18" s="38">
        <v>20</v>
      </c>
      <c r="J18" s="23"/>
    </row>
    <row r="19" spans="1:10">
      <c r="A19" s="22" t="s">
        <v>564</v>
      </c>
      <c r="B19" s="27" t="s">
        <v>565</v>
      </c>
      <c r="C19" s="5" t="s">
        <v>712</v>
      </c>
      <c r="D19" s="24" t="s">
        <v>563</v>
      </c>
      <c r="E19" s="5">
        <v>90</v>
      </c>
      <c r="F19" s="5" t="s">
        <v>556</v>
      </c>
      <c r="G19" s="28">
        <v>0.98</v>
      </c>
      <c r="H19" s="25">
        <v>10</v>
      </c>
      <c r="I19" s="38">
        <v>10</v>
      </c>
      <c r="J19" s="23"/>
    </row>
    <row r="20" spans="1:10">
      <c r="A20" s="23"/>
      <c r="B20" s="29"/>
      <c r="C20" s="5" t="s">
        <v>713</v>
      </c>
      <c r="D20" s="24" t="s">
        <v>563</v>
      </c>
      <c r="E20" s="30">
        <v>90</v>
      </c>
      <c r="F20" s="6" t="s">
        <v>556</v>
      </c>
      <c r="G20" s="31">
        <v>0.95</v>
      </c>
      <c r="H20" s="32">
        <v>10</v>
      </c>
      <c r="I20" s="39">
        <v>10</v>
      </c>
      <c r="J20" s="6" t="s">
        <v>568</v>
      </c>
    </row>
    <row r="21" spans="1:10">
      <c r="A21" s="5" t="s">
        <v>569</v>
      </c>
      <c r="B21" s="5"/>
      <c r="C21" s="5"/>
      <c r="D21" s="19"/>
      <c r="E21" s="20"/>
      <c r="F21" s="20"/>
      <c r="G21" s="20"/>
      <c r="H21" s="20"/>
      <c r="I21" s="21"/>
      <c r="J21" s="40" t="s">
        <v>570</v>
      </c>
    </row>
    <row r="22" spans="1:10">
      <c r="A22" s="8" t="s">
        <v>571</v>
      </c>
      <c r="B22" s="8"/>
      <c r="C22" s="8"/>
      <c r="D22" s="8"/>
      <c r="E22" s="8"/>
      <c r="F22" s="8"/>
      <c r="G22" s="8"/>
      <c r="H22" s="8">
        <v>100</v>
      </c>
      <c r="I22" s="41">
        <f>SUM(I7,I15:I20)</f>
        <v>99.99</v>
      </c>
      <c r="J22" s="42" t="s">
        <v>572</v>
      </c>
    </row>
    <row r="23" spans="1:10">
      <c r="A23" s="3"/>
      <c r="B23" s="3"/>
      <c r="C23" s="3"/>
      <c r="D23" s="3"/>
      <c r="E23" s="3"/>
      <c r="F23" s="3"/>
      <c r="G23" s="3"/>
      <c r="H23" s="3"/>
      <c r="I23" s="3"/>
      <c r="J23" s="3"/>
    </row>
    <row r="24" spans="1:10">
      <c r="A24" s="33" t="s">
        <v>573</v>
      </c>
      <c r="B24" s="34"/>
      <c r="C24" s="34"/>
      <c r="D24" s="34"/>
      <c r="E24" s="34"/>
      <c r="F24" s="34"/>
      <c r="G24" s="34"/>
      <c r="H24" s="34"/>
      <c r="I24" s="34"/>
      <c r="J24" s="43"/>
    </row>
    <row r="25" spans="1:10">
      <c r="A25" s="34" t="s">
        <v>574</v>
      </c>
      <c r="B25" s="34"/>
      <c r="C25" s="34"/>
      <c r="D25" s="34"/>
      <c r="E25" s="34"/>
      <c r="F25" s="34"/>
      <c r="G25" s="34"/>
      <c r="H25" s="34"/>
      <c r="I25" s="34"/>
      <c r="J25" s="34"/>
    </row>
    <row r="26" spans="1:10">
      <c r="A26" s="34" t="s">
        <v>575</v>
      </c>
      <c r="B26" s="34"/>
      <c r="C26" s="34"/>
      <c r="D26" s="34"/>
      <c r="E26" s="34"/>
      <c r="F26" s="34"/>
      <c r="G26" s="34"/>
      <c r="H26" s="34"/>
      <c r="I26" s="34"/>
      <c r="J26" s="34"/>
    </row>
    <row r="27" spans="1:10">
      <c r="A27" s="34" t="s">
        <v>576</v>
      </c>
      <c r="B27" s="34"/>
      <c r="C27" s="34"/>
      <c r="D27" s="34"/>
      <c r="E27" s="34"/>
      <c r="F27" s="34"/>
      <c r="G27" s="34"/>
      <c r="H27" s="34"/>
      <c r="I27" s="34"/>
      <c r="J27" s="34"/>
    </row>
    <row r="28" spans="1:10">
      <c r="A28" s="34" t="s">
        <v>577</v>
      </c>
      <c r="B28" s="34"/>
      <c r="C28" s="34"/>
      <c r="D28" s="34"/>
      <c r="E28" s="34"/>
      <c r="F28" s="34"/>
      <c r="G28" s="34"/>
      <c r="H28" s="34"/>
      <c r="I28" s="34"/>
      <c r="J28" s="34"/>
    </row>
    <row r="29" spans="1:10">
      <c r="A29" s="34" t="s">
        <v>578</v>
      </c>
      <c r="B29" s="34"/>
      <c r="C29" s="34"/>
      <c r="D29" s="34"/>
      <c r="E29" s="34"/>
      <c r="F29" s="34"/>
      <c r="G29" s="34"/>
      <c r="H29" s="34"/>
      <c r="I29" s="34"/>
      <c r="J29" s="34"/>
    </row>
    <row r="30" spans="1:10">
      <c r="A30" s="34" t="s">
        <v>579</v>
      </c>
      <c r="B30" s="34"/>
      <c r="C30" s="34"/>
      <c r="D30" s="34"/>
      <c r="E30" s="34"/>
      <c r="F30" s="34"/>
      <c r="G30" s="34"/>
      <c r="H30" s="34"/>
      <c r="I30" s="34"/>
      <c r="J30" s="34"/>
    </row>
    <row r="31" spans="1:10">
      <c r="A31" s="34" t="s">
        <v>580</v>
      </c>
      <c r="B31" s="34"/>
      <c r="C31" s="34"/>
      <c r="D31" s="34"/>
      <c r="E31" s="34"/>
      <c r="F31" s="34"/>
      <c r="G31" s="34"/>
      <c r="H31" s="34"/>
      <c r="I31" s="34"/>
      <c r="J31" s="34"/>
    </row>
    <row r="32" spans="1:10">
      <c r="A32" s="34" t="s">
        <v>581</v>
      </c>
      <c r="B32" s="34"/>
      <c r="C32" s="34"/>
      <c r="D32" s="34"/>
      <c r="E32" s="34"/>
      <c r="F32" s="34"/>
      <c r="G32" s="34"/>
      <c r="H32" s="34"/>
      <c r="I32" s="34"/>
      <c r="J32" s="34"/>
    </row>
    <row r="33" spans="1:10">
      <c r="A33" s="35"/>
      <c r="B33" s="35"/>
      <c r="C33" s="35"/>
      <c r="D33" s="35"/>
      <c r="E33" s="35"/>
      <c r="F33" s="35"/>
      <c r="G33" s="35"/>
      <c r="H33" s="35"/>
      <c r="I33" s="35"/>
      <c r="J33" s="3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A19:A20"/>
    <mergeCell ref="B19:B20"/>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3.21666666666667" style="2" customWidth="1"/>
    <col min="4" max="4" width="32.775" style="2" customWidth="1"/>
    <col min="5" max="10" width="18.775" style="2" customWidth="1"/>
    <col min="11" max="16384" width="9" style="2"/>
  </cols>
  <sheetData>
    <row r="1" ht="27" spans="5:5">
      <c r="E1" s="165" t="s">
        <v>179</v>
      </c>
    </row>
    <row r="2" ht="14.25" spans="10:10">
      <c r="J2" s="156" t="s">
        <v>180</v>
      </c>
    </row>
    <row r="3" ht="14.25" spans="1:10">
      <c r="A3" s="156" t="s">
        <v>2</v>
      </c>
      <c r="J3" s="156" t="s">
        <v>3</v>
      </c>
    </row>
    <row r="4" ht="19.5" customHeight="1" spans="1:10">
      <c r="A4" s="157" t="s">
        <v>6</v>
      </c>
      <c r="B4" s="157"/>
      <c r="C4" s="157"/>
      <c r="D4" s="157"/>
      <c r="E4" s="162" t="s">
        <v>99</v>
      </c>
      <c r="F4" s="162" t="s">
        <v>181</v>
      </c>
      <c r="G4" s="162" t="s">
        <v>182</v>
      </c>
      <c r="H4" s="162" t="s">
        <v>183</v>
      </c>
      <c r="I4" s="162" t="s">
        <v>184</v>
      </c>
      <c r="J4" s="162" t="s">
        <v>185</v>
      </c>
    </row>
    <row r="5" ht="19.5" customHeight="1" spans="1:10">
      <c r="A5" s="162" t="s">
        <v>122</v>
      </c>
      <c r="B5" s="162"/>
      <c r="C5" s="162"/>
      <c r="D5" s="157" t="s">
        <v>123</v>
      </c>
      <c r="E5" s="162"/>
      <c r="F5" s="162"/>
      <c r="G5" s="162"/>
      <c r="H5" s="162"/>
      <c r="I5" s="162"/>
      <c r="J5" s="162"/>
    </row>
    <row r="6" ht="19.5" customHeight="1" spans="1:10">
      <c r="A6" s="162"/>
      <c r="B6" s="162"/>
      <c r="C6" s="162"/>
      <c r="D6" s="157"/>
      <c r="E6" s="162"/>
      <c r="F6" s="162"/>
      <c r="G6" s="162"/>
      <c r="H6" s="162"/>
      <c r="I6" s="162"/>
      <c r="J6" s="162"/>
    </row>
    <row r="7" ht="19.5" customHeight="1" spans="1:10">
      <c r="A7" s="162"/>
      <c r="B7" s="162"/>
      <c r="C7" s="162"/>
      <c r="D7" s="157"/>
      <c r="E7" s="162"/>
      <c r="F7" s="162"/>
      <c r="G7" s="162"/>
      <c r="H7" s="162"/>
      <c r="I7" s="162"/>
      <c r="J7" s="162"/>
    </row>
    <row r="8" ht="19.5" customHeight="1" spans="1:10">
      <c r="A8" s="157" t="s">
        <v>126</v>
      </c>
      <c r="B8" s="157" t="s">
        <v>127</v>
      </c>
      <c r="C8" s="157" t="s">
        <v>128</v>
      </c>
      <c r="D8" s="157" t="s">
        <v>10</v>
      </c>
      <c r="E8" s="162" t="s">
        <v>11</v>
      </c>
      <c r="F8" s="162" t="s">
        <v>12</v>
      </c>
      <c r="G8" s="162" t="s">
        <v>20</v>
      </c>
      <c r="H8" s="162" t="s">
        <v>24</v>
      </c>
      <c r="I8" s="162" t="s">
        <v>28</v>
      </c>
      <c r="J8" s="162" t="s">
        <v>32</v>
      </c>
    </row>
    <row r="9" ht="19.5" customHeight="1" spans="1:10">
      <c r="A9" s="157"/>
      <c r="B9" s="157"/>
      <c r="C9" s="157"/>
      <c r="D9" s="157" t="s">
        <v>129</v>
      </c>
      <c r="E9" s="159">
        <v>17600536.69</v>
      </c>
      <c r="F9" s="159">
        <v>14337774.82</v>
      </c>
      <c r="G9" s="159">
        <v>3262761.87</v>
      </c>
      <c r="H9" s="159"/>
      <c r="I9" s="159"/>
      <c r="J9" s="159"/>
    </row>
    <row r="10" ht="19.5" customHeight="1" spans="1:10">
      <c r="A10" s="158" t="s">
        <v>130</v>
      </c>
      <c r="B10" s="158"/>
      <c r="C10" s="158"/>
      <c r="D10" s="158" t="s">
        <v>131</v>
      </c>
      <c r="E10" s="159">
        <v>12813257.03</v>
      </c>
      <c r="F10" s="159">
        <v>11552261.46</v>
      </c>
      <c r="G10" s="159">
        <v>1260995.57</v>
      </c>
      <c r="H10" s="159"/>
      <c r="I10" s="159"/>
      <c r="J10" s="159"/>
    </row>
    <row r="11" ht="19.5" customHeight="1" spans="1:10">
      <c r="A11" s="158" t="s">
        <v>132</v>
      </c>
      <c r="B11" s="158"/>
      <c r="C11" s="158"/>
      <c r="D11" s="158" t="s">
        <v>133</v>
      </c>
      <c r="E11" s="159">
        <v>516434.03</v>
      </c>
      <c r="F11" s="159">
        <v>81000</v>
      </c>
      <c r="G11" s="159">
        <v>435434.03</v>
      </c>
      <c r="H11" s="159"/>
      <c r="I11" s="159"/>
      <c r="J11" s="159"/>
    </row>
    <row r="12" ht="19.5" customHeight="1" spans="1:10">
      <c r="A12" s="158" t="s">
        <v>134</v>
      </c>
      <c r="B12" s="158"/>
      <c r="C12" s="158"/>
      <c r="D12" s="158" t="s">
        <v>135</v>
      </c>
      <c r="E12" s="159">
        <v>425734.03</v>
      </c>
      <c r="F12" s="159">
        <v>81000</v>
      </c>
      <c r="G12" s="159">
        <v>344734.03</v>
      </c>
      <c r="H12" s="159"/>
      <c r="I12" s="159"/>
      <c r="J12" s="159"/>
    </row>
    <row r="13" ht="19.5" customHeight="1" spans="1:10">
      <c r="A13" s="158" t="s">
        <v>136</v>
      </c>
      <c r="B13" s="158"/>
      <c r="C13" s="158"/>
      <c r="D13" s="158" t="s">
        <v>137</v>
      </c>
      <c r="E13" s="159">
        <v>66200</v>
      </c>
      <c r="F13" s="159"/>
      <c r="G13" s="159">
        <v>66200</v>
      </c>
      <c r="H13" s="159"/>
      <c r="I13" s="159"/>
      <c r="J13" s="159"/>
    </row>
    <row r="14" ht="19.5" customHeight="1" spans="1:10">
      <c r="A14" s="158" t="s">
        <v>138</v>
      </c>
      <c r="B14" s="158"/>
      <c r="C14" s="158"/>
      <c r="D14" s="158" t="s">
        <v>139</v>
      </c>
      <c r="E14" s="159">
        <v>24500</v>
      </c>
      <c r="F14" s="159"/>
      <c r="G14" s="159">
        <v>24500</v>
      </c>
      <c r="H14" s="159"/>
      <c r="I14" s="159"/>
      <c r="J14" s="159"/>
    </row>
    <row r="15" ht="19.5" customHeight="1" spans="1:10">
      <c r="A15" s="158" t="s">
        <v>140</v>
      </c>
      <c r="B15" s="158"/>
      <c r="C15" s="158"/>
      <c r="D15" s="158" t="s">
        <v>141</v>
      </c>
      <c r="E15" s="159">
        <v>12296823</v>
      </c>
      <c r="F15" s="159">
        <v>11471261.46</v>
      </c>
      <c r="G15" s="159">
        <v>825561.54</v>
      </c>
      <c r="H15" s="159"/>
      <c r="I15" s="159"/>
      <c r="J15" s="159"/>
    </row>
    <row r="16" ht="19.5" customHeight="1" spans="1:10">
      <c r="A16" s="158" t="s">
        <v>142</v>
      </c>
      <c r="B16" s="158"/>
      <c r="C16" s="158"/>
      <c r="D16" s="158" t="s">
        <v>143</v>
      </c>
      <c r="E16" s="159">
        <v>12296823</v>
      </c>
      <c r="F16" s="159">
        <v>11471261.46</v>
      </c>
      <c r="G16" s="159">
        <v>825561.54</v>
      </c>
      <c r="H16" s="159"/>
      <c r="I16" s="159"/>
      <c r="J16" s="159"/>
    </row>
    <row r="17" ht="19.5" customHeight="1" spans="1:10">
      <c r="A17" s="158" t="s">
        <v>144</v>
      </c>
      <c r="B17" s="158"/>
      <c r="C17" s="158"/>
      <c r="D17" s="158" t="s">
        <v>145</v>
      </c>
      <c r="E17" s="159">
        <v>1445445.03</v>
      </c>
      <c r="F17" s="159">
        <v>1445445.03</v>
      </c>
      <c r="G17" s="159"/>
      <c r="H17" s="159"/>
      <c r="I17" s="159"/>
      <c r="J17" s="159"/>
    </row>
    <row r="18" ht="19.5" customHeight="1" spans="1:10">
      <c r="A18" s="158" t="s">
        <v>146</v>
      </c>
      <c r="B18" s="158"/>
      <c r="C18" s="158"/>
      <c r="D18" s="158" t="s">
        <v>147</v>
      </c>
      <c r="E18" s="159">
        <v>1434525.03</v>
      </c>
      <c r="F18" s="159">
        <v>1434525.03</v>
      </c>
      <c r="G18" s="159"/>
      <c r="H18" s="159"/>
      <c r="I18" s="159"/>
      <c r="J18" s="159"/>
    </row>
    <row r="19" ht="19.5" customHeight="1" spans="1:10">
      <c r="A19" s="158" t="s">
        <v>148</v>
      </c>
      <c r="B19" s="158"/>
      <c r="C19" s="158"/>
      <c r="D19" s="158" t="s">
        <v>149</v>
      </c>
      <c r="E19" s="159">
        <v>1081657.71</v>
      </c>
      <c r="F19" s="159">
        <v>1081657.71</v>
      </c>
      <c r="G19" s="159"/>
      <c r="H19" s="159"/>
      <c r="I19" s="159"/>
      <c r="J19" s="159"/>
    </row>
    <row r="20" ht="19.5" customHeight="1" spans="1:10">
      <c r="A20" s="158" t="s">
        <v>150</v>
      </c>
      <c r="B20" s="158"/>
      <c r="C20" s="158"/>
      <c r="D20" s="158" t="s">
        <v>151</v>
      </c>
      <c r="E20" s="159">
        <v>352867.32</v>
      </c>
      <c r="F20" s="159">
        <v>352867.32</v>
      </c>
      <c r="G20" s="159"/>
      <c r="H20" s="159"/>
      <c r="I20" s="159"/>
      <c r="J20" s="159"/>
    </row>
    <row r="21" ht="19.5" customHeight="1" spans="1:10">
      <c r="A21" s="158" t="s">
        <v>152</v>
      </c>
      <c r="B21" s="158"/>
      <c r="C21" s="158"/>
      <c r="D21" s="158" t="s">
        <v>153</v>
      </c>
      <c r="E21" s="159">
        <v>10920</v>
      </c>
      <c r="F21" s="159">
        <v>10920</v>
      </c>
      <c r="G21" s="159"/>
      <c r="H21" s="159"/>
      <c r="I21" s="159"/>
      <c r="J21" s="159"/>
    </row>
    <row r="22" ht="19.5" customHeight="1" spans="1:10">
      <c r="A22" s="158" t="s">
        <v>154</v>
      </c>
      <c r="B22" s="158"/>
      <c r="C22" s="158"/>
      <c r="D22" s="158" t="s">
        <v>155</v>
      </c>
      <c r="E22" s="159">
        <v>10920</v>
      </c>
      <c r="F22" s="159">
        <v>10920</v>
      </c>
      <c r="G22" s="159"/>
      <c r="H22" s="159"/>
      <c r="I22" s="159"/>
      <c r="J22" s="159"/>
    </row>
    <row r="23" ht="19.5" customHeight="1" spans="1:10">
      <c r="A23" s="158" t="s">
        <v>156</v>
      </c>
      <c r="B23" s="158"/>
      <c r="C23" s="158"/>
      <c r="D23" s="158" t="s">
        <v>157</v>
      </c>
      <c r="E23" s="159">
        <v>761722.33</v>
      </c>
      <c r="F23" s="159">
        <v>761722.33</v>
      </c>
      <c r="G23" s="159"/>
      <c r="H23" s="159"/>
      <c r="I23" s="159"/>
      <c r="J23" s="159"/>
    </row>
    <row r="24" ht="19.5" customHeight="1" spans="1:10">
      <c r="A24" s="158" t="s">
        <v>158</v>
      </c>
      <c r="B24" s="158"/>
      <c r="C24" s="158"/>
      <c r="D24" s="158" t="s">
        <v>159</v>
      </c>
      <c r="E24" s="159">
        <v>761722.33</v>
      </c>
      <c r="F24" s="159">
        <v>761722.33</v>
      </c>
      <c r="G24" s="159"/>
      <c r="H24" s="159"/>
      <c r="I24" s="159"/>
      <c r="J24" s="159"/>
    </row>
    <row r="25" ht="19.5" customHeight="1" spans="1:10">
      <c r="A25" s="158" t="s">
        <v>160</v>
      </c>
      <c r="B25" s="158"/>
      <c r="C25" s="158"/>
      <c r="D25" s="158" t="s">
        <v>161</v>
      </c>
      <c r="E25" s="159">
        <v>433122.25</v>
      </c>
      <c r="F25" s="159">
        <v>433122.25</v>
      </c>
      <c r="G25" s="159"/>
      <c r="H25" s="159"/>
      <c r="I25" s="159"/>
      <c r="J25" s="159"/>
    </row>
    <row r="26" ht="19.5" customHeight="1" spans="1:10">
      <c r="A26" s="158" t="s">
        <v>162</v>
      </c>
      <c r="B26" s="158"/>
      <c r="C26" s="158"/>
      <c r="D26" s="158" t="s">
        <v>163</v>
      </c>
      <c r="E26" s="159">
        <v>293250.73</v>
      </c>
      <c r="F26" s="159">
        <v>293250.73</v>
      </c>
      <c r="G26" s="159"/>
      <c r="H26" s="159"/>
      <c r="I26" s="159"/>
      <c r="J26" s="159"/>
    </row>
    <row r="27" ht="19.5" customHeight="1" spans="1:10">
      <c r="A27" s="158" t="s">
        <v>164</v>
      </c>
      <c r="B27" s="158"/>
      <c r="C27" s="158"/>
      <c r="D27" s="158" t="s">
        <v>165</v>
      </c>
      <c r="E27" s="159">
        <v>35349.35</v>
      </c>
      <c r="F27" s="159">
        <v>35349.35</v>
      </c>
      <c r="G27" s="159"/>
      <c r="H27" s="159"/>
      <c r="I27" s="159"/>
      <c r="J27" s="159"/>
    </row>
    <row r="28" ht="19.5" customHeight="1" spans="1:10">
      <c r="A28" s="158" t="s">
        <v>166</v>
      </c>
      <c r="B28" s="158"/>
      <c r="C28" s="158"/>
      <c r="D28" s="158" t="s">
        <v>167</v>
      </c>
      <c r="E28" s="159">
        <v>578346</v>
      </c>
      <c r="F28" s="159">
        <v>578346</v>
      </c>
      <c r="G28" s="159"/>
      <c r="H28" s="159"/>
      <c r="I28" s="159"/>
      <c r="J28" s="159"/>
    </row>
    <row r="29" ht="19.5" customHeight="1" spans="1:10">
      <c r="A29" s="158" t="s">
        <v>168</v>
      </c>
      <c r="B29" s="158"/>
      <c r="C29" s="158"/>
      <c r="D29" s="158" t="s">
        <v>169</v>
      </c>
      <c r="E29" s="159">
        <v>578346</v>
      </c>
      <c r="F29" s="159">
        <v>578346</v>
      </c>
      <c r="G29" s="159"/>
      <c r="H29" s="159"/>
      <c r="I29" s="159"/>
      <c r="J29" s="159"/>
    </row>
    <row r="30" ht="19.5" customHeight="1" spans="1:10">
      <c r="A30" s="158" t="s">
        <v>170</v>
      </c>
      <c r="B30" s="158"/>
      <c r="C30" s="158"/>
      <c r="D30" s="158" t="s">
        <v>171</v>
      </c>
      <c r="E30" s="159">
        <v>578346</v>
      </c>
      <c r="F30" s="159">
        <v>578346</v>
      </c>
      <c r="G30" s="159"/>
      <c r="H30" s="159"/>
      <c r="I30" s="159"/>
      <c r="J30" s="159"/>
    </row>
    <row r="31" ht="19.5" customHeight="1" spans="1:10">
      <c r="A31" s="158" t="s">
        <v>172</v>
      </c>
      <c r="B31" s="158"/>
      <c r="C31" s="158"/>
      <c r="D31" s="158" t="s">
        <v>173</v>
      </c>
      <c r="E31" s="159">
        <v>2001766.3</v>
      </c>
      <c r="F31" s="159"/>
      <c r="G31" s="159">
        <v>2001766.3</v>
      </c>
      <c r="H31" s="159"/>
      <c r="I31" s="159"/>
      <c r="J31" s="159"/>
    </row>
    <row r="32" ht="19.5" customHeight="1" spans="1:10">
      <c r="A32" s="158" t="s">
        <v>174</v>
      </c>
      <c r="B32" s="158"/>
      <c r="C32" s="158"/>
      <c r="D32" s="158" t="s">
        <v>175</v>
      </c>
      <c r="E32" s="159">
        <v>2001766.3</v>
      </c>
      <c r="F32" s="159"/>
      <c r="G32" s="159">
        <v>2001766.3</v>
      </c>
      <c r="H32" s="159"/>
      <c r="I32" s="159"/>
      <c r="J32" s="159"/>
    </row>
    <row r="33" ht="19.5" customHeight="1" spans="1:10">
      <c r="A33" s="158" t="s">
        <v>176</v>
      </c>
      <c r="B33" s="158"/>
      <c r="C33" s="158"/>
      <c r="D33" s="158" t="s">
        <v>177</v>
      </c>
      <c r="E33" s="159">
        <v>2001766.3</v>
      </c>
      <c r="F33" s="159"/>
      <c r="G33" s="159">
        <v>2001766.3</v>
      </c>
      <c r="H33" s="159"/>
      <c r="I33" s="159"/>
      <c r="J33" s="159"/>
    </row>
    <row r="34" ht="19.5" customHeight="1" spans="1:10">
      <c r="A34" s="158" t="s">
        <v>186</v>
      </c>
      <c r="B34" s="158"/>
      <c r="C34" s="158"/>
      <c r="D34" s="158"/>
      <c r="E34" s="158"/>
      <c r="F34" s="158"/>
      <c r="G34" s="158"/>
      <c r="H34" s="158"/>
      <c r="I34" s="158"/>
      <c r="J34" s="158"/>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4" sqref="A4:C4"/>
    </sheetView>
  </sheetViews>
  <sheetFormatPr defaultColWidth="9" defaultRowHeight="13.5"/>
  <cols>
    <col min="1" max="1" width="28.6666666666667" style="2" customWidth="1"/>
    <col min="2" max="2" width="4.775" style="2" customWidth="1"/>
    <col min="3" max="3" width="18.775" style="2" customWidth="1"/>
    <col min="4" max="4" width="30.4416666666667" style="2" customWidth="1"/>
    <col min="5" max="5" width="4.775" style="2" customWidth="1"/>
    <col min="6" max="9" width="18.775" style="2" customWidth="1"/>
    <col min="10" max="16384" width="9" style="2"/>
  </cols>
  <sheetData>
    <row r="1" ht="27" spans="5:5">
      <c r="E1" s="165" t="s">
        <v>187</v>
      </c>
    </row>
    <row r="2" ht="14.25" spans="9:9">
      <c r="I2" s="156" t="s">
        <v>188</v>
      </c>
    </row>
    <row r="3" ht="14.25" spans="1:9">
      <c r="A3" s="156" t="s">
        <v>2</v>
      </c>
      <c r="I3" s="156" t="s">
        <v>3</v>
      </c>
    </row>
    <row r="4" ht="19.5" customHeight="1" spans="1:9">
      <c r="A4" s="157" t="s">
        <v>189</v>
      </c>
      <c r="B4" s="157"/>
      <c r="C4" s="157"/>
      <c r="D4" s="157" t="s">
        <v>190</v>
      </c>
      <c r="E4" s="157"/>
      <c r="F4" s="157"/>
      <c r="G4" s="157"/>
      <c r="H4" s="157"/>
      <c r="I4" s="157"/>
    </row>
    <row r="5" ht="19.5" customHeight="1" spans="1:9">
      <c r="A5" s="162" t="s">
        <v>191</v>
      </c>
      <c r="B5" s="162" t="s">
        <v>7</v>
      </c>
      <c r="C5" s="162" t="s">
        <v>192</v>
      </c>
      <c r="D5" s="162" t="s">
        <v>193</v>
      </c>
      <c r="E5" s="162" t="s">
        <v>7</v>
      </c>
      <c r="F5" s="157" t="s">
        <v>129</v>
      </c>
      <c r="G5" s="162" t="s">
        <v>194</v>
      </c>
      <c r="H5" s="162" t="s">
        <v>195</v>
      </c>
      <c r="I5" s="162" t="s">
        <v>196</v>
      </c>
    </row>
    <row r="6" ht="19.5" customHeight="1" spans="1:9">
      <c r="A6" s="162"/>
      <c r="B6" s="162"/>
      <c r="C6" s="162"/>
      <c r="D6" s="162"/>
      <c r="E6" s="162"/>
      <c r="F6" s="157" t="s">
        <v>124</v>
      </c>
      <c r="G6" s="162" t="s">
        <v>194</v>
      </c>
      <c r="H6" s="162"/>
      <c r="I6" s="162"/>
    </row>
    <row r="7" ht="19.5" customHeight="1" spans="1:9">
      <c r="A7" s="157" t="s">
        <v>197</v>
      </c>
      <c r="B7" s="157"/>
      <c r="C7" s="157" t="s">
        <v>11</v>
      </c>
      <c r="D7" s="157" t="s">
        <v>197</v>
      </c>
      <c r="E7" s="157"/>
      <c r="F7" s="157" t="s">
        <v>12</v>
      </c>
      <c r="G7" s="157" t="s">
        <v>20</v>
      </c>
      <c r="H7" s="157" t="s">
        <v>24</v>
      </c>
      <c r="I7" s="157" t="s">
        <v>28</v>
      </c>
    </row>
    <row r="8" ht="19.5" customHeight="1" spans="1:9">
      <c r="A8" s="158" t="s">
        <v>198</v>
      </c>
      <c r="B8" s="157" t="s">
        <v>11</v>
      </c>
      <c r="C8" s="159">
        <v>15593964.39</v>
      </c>
      <c r="D8" s="158" t="s">
        <v>14</v>
      </c>
      <c r="E8" s="157" t="s">
        <v>22</v>
      </c>
      <c r="F8" s="159"/>
      <c r="G8" s="159"/>
      <c r="H8" s="159"/>
      <c r="I8" s="159"/>
    </row>
    <row r="9" ht="19.5" customHeight="1" spans="1:9">
      <c r="A9" s="158" t="s">
        <v>199</v>
      </c>
      <c r="B9" s="157" t="s">
        <v>12</v>
      </c>
      <c r="C9" s="159">
        <v>2001766.3</v>
      </c>
      <c r="D9" s="158" t="s">
        <v>17</v>
      </c>
      <c r="E9" s="157" t="s">
        <v>26</v>
      </c>
      <c r="F9" s="159"/>
      <c r="G9" s="159"/>
      <c r="H9" s="159"/>
      <c r="I9" s="159"/>
    </row>
    <row r="10" ht="19.5" customHeight="1" spans="1:9">
      <c r="A10" s="158" t="s">
        <v>200</v>
      </c>
      <c r="B10" s="157" t="s">
        <v>20</v>
      </c>
      <c r="C10" s="159"/>
      <c r="D10" s="158" t="s">
        <v>21</v>
      </c>
      <c r="E10" s="157" t="s">
        <v>30</v>
      </c>
      <c r="F10" s="159"/>
      <c r="G10" s="159"/>
      <c r="H10" s="159"/>
      <c r="I10" s="159"/>
    </row>
    <row r="11" ht="19.5" customHeight="1" spans="1:9">
      <c r="A11" s="158"/>
      <c r="B11" s="157" t="s">
        <v>24</v>
      </c>
      <c r="C11" s="166"/>
      <c r="D11" s="158" t="s">
        <v>25</v>
      </c>
      <c r="E11" s="157" t="s">
        <v>34</v>
      </c>
      <c r="F11" s="159"/>
      <c r="G11" s="159"/>
      <c r="H11" s="159"/>
      <c r="I11" s="159"/>
    </row>
    <row r="12" ht="19.5" customHeight="1" spans="1:9">
      <c r="A12" s="158"/>
      <c r="B12" s="157" t="s">
        <v>28</v>
      </c>
      <c r="C12" s="166"/>
      <c r="D12" s="158" t="s">
        <v>29</v>
      </c>
      <c r="E12" s="157" t="s">
        <v>38</v>
      </c>
      <c r="F12" s="159">
        <v>12808451.03</v>
      </c>
      <c r="G12" s="159">
        <v>12808451.03</v>
      </c>
      <c r="H12" s="159"/>
      <c r="I12" s="159"/>
    </row>
    <row r="13" ht="19.5" customHeight="1" spans="1:9">
      <c r="A13" s="158"/>
      <c r="B13" s="157" t="s">
        <v>32</v>
      </c>
      <c r="C13" s="166"/>
      <c r="D13" s="158" t="s">
        <v>33</v>
      </c>
      <c r="E13" s="157" t="s">
        <v>42</v>
      </c>
      <c r="F13" s="159"/>
      <c r="G13" s="159"/>
      <c r="H13" s="159"/>
      <c r="I13" s="159"/>
    </row>
    <row r="14" ht="19.5" customHeight="1" spans="1:9">
      <c r="A14" s="158"/>
      <c r="B14" s="157" t="s">
        <v>36</v>
      </c>
      <c r="C14" s="166"/>
      <c r="D14" s="158" t="s">
        <v>37</v>
      </c>
      <c r="E14" s="157" t="s">
        <v>45</v>
      </c>
      <c r="F14" s="159"/>
      <c r="G14" s="159"/>
      <c r="H14" s="159"/>
      <c r="I14" s="159"/>
    </row>
    <row r="15" ht="19.5" customHeight="1" spans="1:9">
      <c r="A15" s="158"/>
      <c r="B15" s="157" t="s">
        <v>40</v>
      </c>
      <c r="C15" s="166"/>
      <c r="D15" s="158" t="s">
        <v>41</v>
      </c>
      <c r="E15" s="157" t="s">
        <v>48</v>
      </c>
      <c r="F15" s="159">
        <v>1445445.03</v>
      </c>
      <c r="G15" s="159">
        <v>1445445.03</v>
      </c>
      <c r="H15" s="159"/>
      <c r="I15" s="159"/>
    </row>
    <row r="16" ht="19.5" customHeight="1" spans="1:9">
      <c r="A16" s="158"/>
      <c r="B16" s="157" t="s">
        <v>43</v>
      </c>
      <c r="C16" s="166"/>
      <c r="D16" s="158" t="s">
        <v>44</v>
      </c>
      <c r="E16" s="157" t="s">
        <v>51</v>
      </c>
      <c r="F16" s="159">
        <v>761722.33</v>
      </c>
      <c r="G16" s="159">
        <v>761722.33</v>
      </c>
      <c r="H16" s="159"/>
      <c r="I16" s="159"/>
    </row>
    <row r="17" ht="19.5" customHeight="1" spans="1:9">
      <c r="A17" s="158"/>
      <c r="B17" s="157" t="s">
        <v>46</v>
      </c>
      <c r="C17" s="166"/>
      <c r="D17" s="158" t="s">
        <v>47</v>
      </c>
      <c r="E17" s="157" t="s">
        <v>54</v>
      </c>
      <c r="F17" s="159"/>
      <c r="G17" s="159"/>
      <c r="H17" s="159"/>
      <c r="I17" s="159"/>
    </row>
    <row r="18" ht="19.5" customHeight="1" spans="1:9">
      <c r="A18" s="158"/>
      <c r="B18" s="157" t="s">
        <v>49</v>
      </c>
      <c r="C18" s="166"/>
      <c r="D18" s="158" t="s">
        <v>50</v>
      </c>
      <c r="E18" s="157" t="s">
        <v>57</v>
      </c>
      <c r="F18" s="159"/>
      <c r="G18" s="159"/>
      <c r="H18" s="159"/>
      <c r="I18" s="159"/>
    </row>
    <row r="19" ht="19.5" customHeight="1" spans="1:9">
      <c r="A19" s="158"/>
      <c r="B19" s="157" t="s">
        <v>52</v>
      </c>
      <c r="C19" s="166"/>
      <c r="D19" s="158" t="s">
        <v>53</v>
      </c>
      <c r="E19" s="157" t="s">
        <v>60</v>
      </c>
      <c r="F19" s="159"/>
      <c r="G19" s="159"/>
      <c r="H19" s="159"/>
      <c r="I19" s="159"/>
    </row>
    <row r="20" ht="19.5" customHeight="1" spans="1:9">
      <c r="A20" s="158"/>
      <c r="B20" s="157" t="s">
        <v>55</v>
      </c>
      <c r="C20" s="166"/>
      <c r="D20" s="158" t="s">
        <v>56</v>
      </c>
      <c r="E20" s="157" t="s">
        <v>63</v>
      </c>
      <c r="F20" s="159"/>
      <c r="G20" s="159"/>
      <c r="H20" s="159"/>
      <c r="I20" s="159"/>
    </row>
    <row r="21" ht="19.5" customHeight="1" spans="1:9">
      <c r="A21" s="158"/>
      <c r="B21" s="157" t="s">
        <v>58</v>
      </c>
      <c r="C21" s="166"/>
      <c r="D21" s="158" t="s">
        <v>59</v>
      </c>
      <c r="E21" s="157" t="s">
        <v>66</v>
      </c>
      <c r="F21" s="159"/>
      <c r="G21" s="159"/>
      <c r="H21" s="159"/>
      <c r="I21" s="159"/>
    </row>
    <row r="22" ht="19.5" customHeight="1" spans="1:9">
      <c r="A22" s="158"/>
      <c r="B22" s="157" t="s">
        <v>61</v>
      </c>
      <c r="C22" s="166"/>
      <c r="D22" s="158" t="s">
        <v>62</v>
      </c>
      <c r="E22" s="157" t="s">
        <v>69</v>
      </c>
      <c r="F22" s="159"/>
      <c r="G22" s="159"/>
      <c r="H22" s="159"/>
      <c r="I22" s="159"/>
    </row>
    <row r="23" ht="19.5" customHeight="1" spans="1:9">
      <c r="A23" s="158"/>
      <c r="B23" s="157" t="s">
        <v>64</v>
      </c>
      <c r="C23" s="166"/>
      <c r="D23" s="158" t="s">
        <v>65</v>
      </c>
      <c r="E23" s="157" t="s">
        <v>72</v>
      </c>
      <c r="F23" s="159"/>
      <c r="G23" s="159"/>
      <c r="H23" s="159"/>
      <c r="I23" s="159"/>
    </row>
    <row r="24" ht="19.5" customHeight="1" spans="1:9">
      <c r="A24" s="158"/>
      <c r="B24" s="157" t="s">
        <v>67</v>
      </c>
      <c r="C24" s="166"/>
      <c r="D24" s="158" t="s">
        <v>68</v>
      </c>
      <c r="E24" s="157" t="s">
        <v>75</v>
      </c>
      <c r="F24" s="159"/>
      <c r="G24" s="159"/>
      <c r="H24" s="159"/>
      <c r="I24" s="159"/>
    </row>
    <row r="25" ht="19.5" customHeight="1" spans="1:9">
      <c r="A25" s="158"/>
      <c r="B25" s="157" t="s">
        <v>70</v>
      </c>
      <c r="C25" s="166"/>
      <c r="D25" s="158" t="s">
        <v>71</v>
      </c>
      <c r="E25" s="157" t="s">
        <v>78</v>
      </c>
      <c r="F25" s="159"/>
      <c r="G25" s="159"/>
      <c r="H25" s="159"/>
      <c r="I25" s="159"/>
    </row>
    <row r="26" ht="19.5" customHeight="1" spans="1:9">
      <c r="A26" s="158"/>
      <c r="B26" s="157" t="s">
        <v>73</v>
      </c>
      <c r="C26" s="166"/>
      <c r="D26" s="158" t="s">
        <v>74</v>
      </c>
      <c r="E26" s="157" t="s">
        <v>81</v>
      </c>
      <c r="F26" s="159">
        <v>578346</v>
      </c>
      <c r="G26" s="159">
        <v>578346</v>
      </c>
      <c r="H26" s="159"/>
      <c r="I26" s="159"/>
    </row>
    <row r="27" ht="19.5" customHeight="1" spans="1:9">
      <c r="A27" s="158"/>
      <c r="B27" s="157" t="s">
        <v>76</v>
      </c>
      <c r="C27" s="166"/>
      <c r="D27" s="158" t="s">
        <v>77</v>
      </c>
      <c r="E27" s="157" t="s">
        <v>84</v>
      </c>
      <c r="F27" s="159"/>
      <c r="G27" s="159"/>
      <c r="H27" s="159"/>
      <c r="I27" s="159"/>
    </row>
    <row r="28" ht="19.5" customHeight="1" spans="1:9">
      <c r="A28" s="158"/>
      <c r="B28" s="157" t="s">
        <v>79</v>
      </c>
      <c r="C28" s="166"/>
      <c r="D28" s="158" t="s">
        <v>80</v>
      </c>
      <c r="E28" s="157" t="s">
        <v>87</v>
      </c>
      <c r="F28" s="159"/>
      <c r="G28" s="159"/>
      <c r="H28" s="159"/>
      <c r="I28" s="159"/>
    </row>
    <row r="29" ht="19.5" customHeight="1" spans="1:9">
      <c r="A29" s="158"/>
      <c r="B29" s="157" t="s">
        <v>82</v>
      </c>
      <c r="C29" s="166"/>
      <c r="D29" s="158" t="s">
        <v>83</v>
      </c>
      <c r="E29" s="157" t="s">
        <v>90</v>
      </c>
      <c r="F29" s="159"/>
      <c r="G29" s="159"/>
      <c r="H29" s="159"/>
      <c r="I29" s="159"/>
    </row>
    <row r="30" ht="19.5" customHeight="1" spans="1:9">
      <c r="A30" s="158"/>
      <c r="B30" s="157" t="s">
        <v>85</v>
      </c>
      <c r="C30" s="166"/>
      <c r="D30" s="158" t="s">
        <v>86</v>
      </c>
      <c r="E30" s="157" t="s">
        <v>93</v>
      </c>
      <c r="F30" s="159">
        <v>2001766.3</v>
      </c>
      <c r="G30" s="159"/>
      <c r="H30" s="159">
        <v>2001766.3</v>
      </c>
      <c r="I30" s="159"/>
    </row>
    <row r="31" ht="19.5" customHeight="1" spans="1:9">
      <c r="A31" s="158"/>
      <c r="B31" s="157" t="s">
        <v>88</v>
      </c>
      <c r="C31" s="166"/>
      <c r="D31" s="158" t="s">
        <v>89</v>
      </c>
      <c r="E31" s="157" t="s">
        <v>96</v>
      </c>
      <c r="F31" s="159"/>
      <c r="G31" s="159"/>
      <c r="H31" s="159"/>
      <c r="I31" s="159"/>
    </row>
    <row r="32" ht="19.5" customHeight="1" spans="1:9">
      <c r="A32" s="158"/>
      <c r="B32" s="157" t="s">
        <v>91</v>
      </c>
      <c r="C32" s="166"/>
      <c r="D32" s="158" t="s">
        <v>92</v>
      </c>
      <c r="E32" s="157" t="s">
        <v>100</v>
      </c>
      <c r="F32" s="159"/>
      <c r="G32" s="159"/>
      <c r="H32" s="159"/>
      <c r="I32" s="159"/>
    </row>
    <row r="33" ht="19.5" customHeight="1" spans="1:9">
      <c r="A33" s="158"/>
      <c r="B33" s="157" t="s">
        <v>94</v>
      </c>
      <c r="C33" s="166"/>
      <c r="D33" s="158" t="s">
        <v>95</v>
      </c>
      <c r="E33" s="157" t="s">
        <v>104</v>
      </c>
      <c r="F33" s="159"/>
      <c r="G33" s="159"/>
      <c r="H33" s="159"/>
      <c r="I33" s="159"/>
    </row>
    <row r="34" ht="19.5" customHeight="1" spans="1:9">
      <c r="A34" s="157" t="s">
        <v>97</v>
      </c>
      <c r="B34" s="157" t="s">
        <v>98</v>
      </c>
      <c r="C34" s="159">
        <v>17595730.69</v>
      </c>
      <c r="D34" s="157" t="s">
        <v>99</v>
      </c>
      <c r="E34" s="157" t="s">
        <v>108</v>
      </c>
      <c r="F34" s="159">
        <v>17595730.69</v>
      </c>
      <c r="G34" s="159">
        <v>15593964.39</v>
      </c>
      <c r="H34" s="159">
        <v>2001766.3</v>
      </c>
      <c r="I34" s="159"/>
    </row>
    <row r="35" ht="19.5" customHeight="1" spans="1:9">
      <c r="A35" s="158" t="s">
        <v>201</v>
      </c>
      <c r="B35" s="157" t="s">
        <v>102</v>
      </c>
      <c r="C35" s="159">
        <v>0</v>
      </c>
      <c r="D35" s="158" t="s">
        <v>202</v>
      </c>
      <c r="E35" s="157" t="s">
        <v>111</v>
      </c>
      <c r="F35" s="159">
        <v>0</v>
      </c>
      <c r="G35" s="159">
        <v>0</v>
      </c>
      <c r="H35" s="159">
        <v>0</v>
      </c>
      <c r="I35" s="159"/>
    </row>
    <row r="36" ht="19.5" customHeight="1" spans="1:9">
      <c r="A36" s="158" t="s">
        <v>198</v>
      </c>
      <c r="B36" s="157" t="s">
        <v>106</v>
      </c>
      <c r="C36" s="159">
        <v>0</v>
      </c>
      <c r="D36" s="158"/>
      <c r="E36" s="157" t="s">
        <v>203</v>
      </c>
      <c r="F36" s="166"/>
      <c r="G36" s="166"/>
      <c r="H36" s="166"/>
      <c r="I36" s="166"/>
    </row>
    <row r="37" ht="19.5" customHeight="1" spans="1:9">
      <c r="A37" s="158" t="s">
        <v>199</v>
      </c>
      <c r="B37" s="157" t="s">
        <v>110</v>
      </c>
      <c r="C37" s="159">
        <v>0</v>
      </c>
      <c r="D37" s="157"/>
      <c r="E37" s="157" t="s">
        <v>204</v>
      </c>
      <c r="F37" s="166"/>
      <c r="G37" s="166"/>
      <c r="H37" s="166"/>
      <c r="I37" s="166"/>
    </row>
    <row r="38" ht="19.5" customHeight="1" spans="1:9">
      <c r="A38" s="158" t="s">
        <v>200</v>
      </c>
      <c r="B38" s="157" t="s">
        <v>15</v>
      </c>
      <c r="C38" s="159"/>
      <c r="D38" s="158"/>
      <c r="E38" s="157" t="s">
        <v>205</v>
      </c>
      <c r="F38" s="166"/>
      <c r="G38" s="166"/>
      <c r="H38" s="166"/>
      <c r="I38" s="166"/>
    </row>
    <row r="39" ht="19.5" customHeight="1" spans="1:9">
      <c r="A39" s="157" t="s">
        <v>109</v>
      </c>
      <c r="B39" s="157" t="s">
        <v>18</v>
      </c>
      <c r="C39" s="159">
        <v>17595730.69</v>
      </c>
      <c r="D39" s="157" t="s">
        <v>109</v>
      </c>
      <c r="E39" s="157" t="s">
        <v>206</v>
      </c>
      <c r="F39" s="159">
        <v>17595730.69</v>
      </c>
      <c r="G39" s="159">
        <v>15593964.39</v>
      </c>
      <c r="H39" s="159">
        <v>2001766.3</v>
      </c>
      <c r="I39" s="159"/>
    </row>
    <row r="40" ht="19.5" customHeight="1" spans="1:9">
      <c r="A40" s="158" t="s">
        <v>207</v>
      </c>
      <c r="B40" s="158"/>
      <c r="C40" s="158"/>
      <c r="D40" s="158"/>
      <c r="E40" s="158"/>
      <c r="F40" s="158"/>
      <c r="G40" s="158"/>
      <c r="H40" s="158"/>
      <c r="I40" s="1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2.775" style="2" customWidth="1"/>
    <col min="4" max="4" width="33.775" style="2" customWidth="1"/>
    <col min="5" max="8" width="14" style="2" customWidth="1"/>
    <col min="9" max="10" width="15" style="2" customWidth="1"/>
    <col min="11" max="11" width="14" style="2" customWidth="1"/>
    <col min="12" max="13" width="15" style="2" customWidth="1"/>
    <col min="14" max="17" width="14" style="2" customWidth="1"/>
    <col min="18" max="18" width="15" style="2" customWidth="1"/>
    <col min="19" max="20" width="14" style="2" customWidth="1"/>
    <col min="21" max="16384" width="9" style="2"/>
  </cols>
  <sheetData>
    <row r="1" ht="27" spans="10:10">
      <c r="J1" s="165" t="s">
        <v>208</v>
      </c>
    </row>
    <row r="2" ht="14.25" spans="20:20">
      <c r="T2" s="156" t="s">
        <v>209</v>
      </c>
    </row>
    <row r="3" ht="14.25" spans="1:20">
      <c r="A3" s="156" t="s">
        <v>2</v>
      </c>
      <c r="T3" s="156" t="s">
        <v>3</v>
      </c>
    </row>
    <row r="4" ht="19.5" customHeight="1" spans="1:20">
      <c r="A4" s="162" t="s">
        <v>6</v>
      </c>
      <c r="B4" s="162"/>
      <c r="C4" s="162"/>
      <c r="D4" s="162"/>
      <c r="E4" s="162" t="s">
        <v>210</v>
      </c>
      <c r="F4" s="162"/>
      <c r="G4" s="162"/>
      <c r="H4" s="162" t="s">
        <v>211</v>
      </c>
      <c r="I4" s="162"/>
      <c r="J4" s="162"/>
      <c r="K4" s="162" t="s">
        <v>212</v>
      </c>
      <c r="L4" s="162"/>
      <c r="M4" s="162"/>
      <c r="N4" s="162"/>
      <c r="O4" s="162"/>
      <c r="P4" s="162" t="s">
        <v>107</v>
      </c>
      <c r="Q4" s="162"/>
      <c r="R4" s="162"/>
      <c r="S4" s="162"/>
      <c r="T4" s="162"/>
    </row>
    <row r="5" ht="19.5" customHeight="1" spans="1:20">
      <c r="A5" s="162" t="s">
        <v>122</v>
      </c>
      <c r="B5" s="162"/>
      <c r="C5" s="162"/>
      <c r="D5" s="162" t="s">
        <v>123</v>
      </c>
      <c r="E5" s="162" t="s">
        <v>129</v>
      </c>
      <c r="F5" s="162" t="s">
        <v>213</v>
      </c>
      <c r="G5" s="162" t="s">
        <v>214</v>
      </c>
      <c r="H5" s="162" t="s">
        <v>129</v>
      </c>
      <c r="I5" s="162" t="s">
        <v>181</v>
      </c>
      <c r="J5" s="162" t="s">
        <v>182</v>
      </c>
      <c r="K5" s="162" t="s">
        <v>129</v>
      </c>
      <c r="L5" s="162" t="s">
        <v>181</v>
      </c>
      <c r="M5" s="162"/>
      <c r="N5" s="162" t="s">
        <v>181</v>
      </c>
      <c r="O5" s="162" t="s">
        <v>182</v>
      </c>
      <c r="P5" s="162" t="s">
        <v>129</v>
      </c>
      <c r="Q5" s="162" t="s">
        <v>213</v>
      </c>
      <c r="R5" s="162" t="s">
        <v>214</v>
      </c>
      <c r="S5" s="162" t="s">
        <v>214</v>
      </c>
      <c r="T5" s="162"/>
    </row>
    <row r="6" ht="19.5" customHeight="1" spans="1:20">
      <c r="A6" s="162"/>
      <c r="B6" s="162"/>
      <c r="C6" s="162"/>
      <c r="D6" s="162"/>
      <c r="E6" s="162"/>
      <c r="F6" s="162"/>
      <c r="G6" s="162" t="s">
        <v>124</v>
      </c>
      <c r="H6" s="162"/>
      <c r="I6" s="162" t="s">
        <v>215</v>
      </c>
      <c r="J6" s="162" t="s">
        <v>124</v>
      </c>
      <c r="K6" s="162"/>
      <c r="L6" s="162" t="s">
        <v>124</v>
      </c>
      <c r="M6" s="162" t="s">
        <v>216</v>
      </c>
      <c r="N6" s="162" t="s">
        <v>215</v>
      </c>
      <c r="O6" s="162" t="s">
        <v>124</v>
      </c>
      <c r="P6" s="162"/>
      <c r="Q6" s="162"/>
      <c r="R6" s="162" t="s">
        <v>124</v>
      </c>
      <c r="S6" s="162" t="s">
        <v>217</v>
      </c>
      <c r="T6" s="162" t="s">
        <v>218</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7" t="s">
        <v>11</v>
      </c>
      <c r="F8" s="157" t="s">
        <v>12</v>
      </c>
      <c r="G8" s="157" t="s">
        <v>20</v>
      </c>
      <c r="H8" s="157" t="s">
        <v>24</v>
      </c>
      <c r="I8" s="157" t="s">
        <v>28</v>
      </c>
      <c r="J8" s="157" t="s">
        <v>32</v>
      </c>
      <c r="K8" s="157" t="s">
        <v>36</v>
      </c>
      <c r="L8" s="157" t="s">
        <v>40</v>
      </c>
      <c r="M8" s="157" t="s">
        <v>43</v>
      </c>
      <c r="N8" s="157" t="s">
        <v>46</v>
      </c>
      <c r="O8" s="157" t="s">
        <v>49</v>
      </c>
      <c r="P8" s="157" t="s">
        <v>52</v>
      </c>
      <c r="Q8" s="157" t="s">
        <v>55</v>
      </c>
      <c r="R8" s="157" t="s">
        <v>58</v>
      </c>
      <c r="S8" s="157" t="s">
        <v>61</v>
      </c>
      <c r="T8" s="157" t="s">
        <v>64</v>
      </c>
    </row>
    <row r="9" ht="19.5" customHeight="1" spans="1:20">
      <c r="A9" s="162"/>
      <c r="B9" s="162"/>
      <c r="C9" s="162"/>
      <c r="D9" s="162" t="s">
        <v>129</v>
      </c>
      <c r="E9" s="159">
        <v>0</v>
      </c>
      <c r="F9" s="159">
        <v>0</v>
      </c>
      <c r="G9" s="159">
        <v>0</v>
      </c>
      <c r="H9" s="159">
        <v>15593964.39</v>
      </c>
      <c r="I9" s="159">
        <v>14337774.82</v>
      </c>
      <c r="J9" s="159">
        <v>1256189.57</v>
      </c>
      <c r="K9" s="159">
        <v>15593964.39</v>
      </c>
      <c r="L9" s="159">
        <v>14337774.82</v>
      </c>
      <c r="M9" s="159">
        <v>12486839.11</v>
      </c>
      <c r="N9" s="159">
        <v>1850935.71</v>
      </c>
      <c r="O9" s="159">
        <v>1256189.57</v>
      </c>
      <c r="P9" s="159">
        <v>0</v>
      </c>
      <c r="Q9" s="159">
        <v>0</v>
      </c>
      <c r="R9" s="159">
        <v>0</v>
      </c>
      <c r="S9" s="159">
        <v>0</v>
      </c>
      <c r="T9" s="159">
        <v>0</v>
      </c>
    </row>
    <row r="10" ht="19.5" customHeight="1" spans="1:20">
      <c r="A10" s="158" t="s">
        <v>130</v>
      </c>
      <c r="B10" s="158"/>
      <c r="C10" s="158"/>
      <c r="D10" s="158" t="s">
        <v>131</v>
      </c>
      <c r="E10" s="159">
        <v>0</v>
      </c>
      <c r="F10" s="159">
        <v>0</v>
      </c>
      <c r="G10" s="159">
        <v>0</v>
      </c>
      <c r="H10" s="159">
        <v>12808451.03</v>
      </c>
      <c r="I10" s="159">
        <v>11552261.46</v>
      </c>
      <c r="J10" s="159">
        <v>1256189.57</v>
      </c>
      <c r="K10" s="159">
        <v>12808451.03</v>
      </c>
      <c r="L10" s="159">
        <v>11552261.46</v>
      </c>
      <c r="M10" s="159">
        <v>9701325.75</v>
      </c>
      <c r="N10" s="159">
        <v>1850935.71</v>
      </c>
      <c r="O10" s="159">
        <v>1256189.57</v>
      </c>
      <c r="P10" s="159">
        <v>0</v>
      </c>
      <c r="Q10" s="159">
        <v>0</v>
      </c>
      <c r="R10" s="159">
        <v>0</v>
      </c>
      <c r="S10" s="159">
        <v>0</v>
      </c>
      <c r="T10" s="159">
        <v>0</v>
      </c>
    </row>
    <row r="11" ht="19.5" customHeight="1" spans="1:20">
      <c r="A11" s="158" t="s">
        <v>132</v>
      </c>
      <c r="B11" s="158"/>
      <c r="C11" s="158"/>
      <c r="D11" s="158" t="s">
        <v>133</v>
      </c>
      <c r="E11" s="159">
        <v>0</v>
      </c>
      <c r="F11" s="159">
        <v>0</v>
      </c>
      <c r="G11" s="159">
        <v>0</v>
      </c>
      <c r="H11" s="159">
        <v>511628.03</v>
      </c>
      <c r="I11" s="159">
        <v>81000</v>
      </c>
      <c r="J11" s="159">
        <v>430628.03</v>
      </c>
      <c r="K11" s="159">
        <v>511628.03</v>
      </c>
      <c r="L11" s="159">
        <v>81000</v>
      </c>
      <c r="M11" s="159">
        <v>0</v>
      </c>
      <c r="N11" s="159">
        <v>81000</v>
      </c>
      <c r="O11" s="159">
        <v>430628.03</v>
      </c>
      <c r="P11" s="159">
        <v>0</v>
      </c>
      <c r="Q11" s="159">
        <v>0</v>
      </c>
      <c r="R11" s="159">
        <v>0</v>
      </c>
      <c r="S11" s="159">
        <v>0</v>
      </c>
      <c r="T11" s="159">
        <v>0</v>
      </c>
    </row>
    <row r="12" ht="19.5" customHeight="1" spans="1:20">
      <c r="A12" s="158" t="s">
        <v>134</v>
      </c>
      <c r="B12" s="158"/>
      <c r="C12" s="158"/>
      <c r="D12" s="158" t="s">
        <v>135</v>
      </c>
      <c r="E12" s="159">
        <v>0</v>
      </c>
      <c r="F12" s="159">
        <v>0</v>
      </c>
      <c r="G12" s="159">
        <v>0</v>
      </c>
      <c r="H12" s="159">
        <v>420928.03</v>
      </c>
      <c r="I12" s="159">
        <v>81000</v>
      </c>
      <c r="J12" s="159">
        <v>339928.03</v>
      </c>
      <c r="K12" s="159">
        <v>420928.03</v>
      </c>
      <c r="L12" s="159">
        <v>81000</v>
      </c>
      <c r="M12" s="159">
        <v>0</v>
      </c>
      <c r="N12" s="159">
        <v>81000</v>
      </c>
      <c r="O12" s="159">
        <v>339928.03</v>
      </c>
      <c r="P12" s="159">
        <v>0</v>
      </c>
      <c r="Q12" s="159">
        <v>0</v>
      </c>
      <c r="R12" s="159">
        <v>0</v>
      </c>
      <c r="S12" s="159">
        <v>0</v>
      </c>
      <c r="T12" s="159">
        <v>0</v>
      </c>
    </row>
    <row r="13" ht="19.5" customHeight="1" spans="1:20">
      <c r="A13" s="158" t="s">
        <v>136</v>
      </c>
      <c r="B13" s="158"/>
      <c r="C13" s="158"/>
      <c r="D13" s="158" t="s">
        <v>137</v>
      </c>
      <c r="E13" s="159">
        <v>0</v>
      </c>
      <c r="F13" s="159">
        <v>0</v>
      </c>
      <c r="G13" s="159">
        <v>0</v>
      </c>
      <c r="H13" s="159">
        <v>66200</v>
      </c>
      <c r="I13" s="159"/>
      <c r="J13" s="159">
        <v>66200</v>
      </c>
      <c r="K13" s="159">
        <v>66200</v>
      </c>
      <c r="L13" s="159"/>
      <c r="M13" s="159"/>
      <c r="N13" s="159"/>
      <c r="O13" s="159">
        <v>66200</v>
      </c>
      <c r="P13" s="159">
        <v>0</v>
      </c>
      <c r="Q13" s="159">
        <v>0</v>
      </c>
      <c r="R13" s="159">
        <v>0</v>
      </c>
      <c r="S13" s="159">
        <v>0</v>
      </c>
      <c r="T13" s="159">
        <v>0</v>
      </c>
    </row>
    <row r="14" ht="19.5" customHeight="1" spans="1:20">
      <c r="A14" s="158" t="s">
        <v>138</v>
      </c>
      <c r="B14" s="158"/>
      <c r="C14" s="158"/>
      <c r="D14" s="158" t="s">
        <v>139</v>
      </c>
      <c r="E14" s="159">
        <v>0</v>
      </c>
      <c r="F14" s="159">
        <v>0</v>
      </c>
      <c r="G14" s="159">
        <v>0</v>
      </c>
      <c r="H14" s="159">
        <v>24500</v>
      </c>
      <c r="I14" s="159"/>
      <c r="J14" s="159">
        <v>24500</v>
      </c>
      <c r="K14" s="159">
        <v>24500</v>
      </c>
      <c r="L14" s="159"/>
      <c r="M14" s="159"/>
      <c r="N14" s="159"/>
      <c r="O14" s="159">
        <v>24500</v>
      </c>
      <c r="P14" s="159">
        <v>0</v>
      </c>
      <c r="Q14" s="159">
        <v>0</v>
      </c>
      <c r="R14" s="159">
        <v>0</v>
      </c>
      <c r="S14" s="159">
        <v>0</v>
      </c>
      <c r="T14" s="159">
        <v>0</v>
      </c>
    </row>
    <row r="15" ht="19.5" customHeight="1" spans="1:20">
      <c r="A15" s="158" t="s">
        <v>140</v>
      </c>
      <c r="B15" s="158"/>
      <c r="C15" s="158"/>
      <c r="D15" s="158" t="s">
        <v>141</v>
      </c>
      <c r="E15" s="159">
        <v>0</v>
      </c>
      <c r="F15" s="159">
        <v>0</v>
      </c>
      <c r="G15" s="159">
        <v>0</v>
      </c>
      <c r="H15" s="159">
        <v>12296823</v>
      </c>
      <c r="I15" s="159">
        <v>11471261.46</v>
      </c>
      <c r="J15" s="159">
        <v>825561.54</v>
      </c>
      <c r="K15" s="159">
        <v>12296823</v>
      </c>
      <c r="L15" s="159">
        <v>11471261.46</v>
      </c>
      <c r="M15" s="159">
        <v>9701325.75</v>
      </c>
      <c r="N15" s="159">
        <v>1769935.71</v>
      </c>
      <c r="O15" s="159">
        <v>825561.54</v>
      </c>
      <c r="P15" s="159">
        <v>0</v>
      </c>
      <c r="Q15" s="159">
        <v>0</v>
      </c>
      <c r="R15" s="159">
        <v>0</v>
      </c>
      <c r="S15" s="159">
        <v>0</v>
      </c>
      <c r="T15" s="159">
        <v>0</v>
      </c>
    </row>
    <row r="16" ht="19.5" customHeight="1" spans="1:20">
      <c r="A16" s="158" t="s">
        <v>142</v>
      </c>
      <c r="B16" s="158"/>
      <c r="C16" s="158"/>
      <c r="D16" s="158" t="s">
        <v>143</v>
      </c>
      <c r="E16" s="159">
        <v>0</v>
      </c>
      <c r="F16" s="159">
        <v>0</v>
      </c>
      <c r="G16" s="159">
        <v>0</v>
      </c>
      <c r="H16" s="159">
        <v>12296823</v>
      </c>
      <c r="I16" s="159">
        <v>11471261.46</v>
      </c>
      <c r="J16" s="159">
        <v>825561.54</v>
      </c>
      <c r="K16" s="159">
        <v>12296823</v>
      </c>
      <c r="L16" s="159">
        <v>11471261.46</v>
      </c>
      <c r="M16" s="159">
        <v>9701325.75</v>
      </c>
      <c r="N16" s="159">
        <v>1769935.71</v>
      </c>
      <c r="O16" s="159">
        <v>825561.54</v>
      </c>
      <c r="P16" s="159">
        <v>0</v>
      </c>
      <c r="Q16" s="159">
        <v>0</v>
      </c>
      <c r="R16" s="159">
        <v>0</v>
      </c>
      <c r="S16" s="159">
        <v>0</v>
      </c>
      <c r="T16" s="159">
        <v>0</v>
      </c>
    </row>
    <row r="17" ht="19.5" customHeight="1" spans="1:20">
      <c r="A17" s="158" t="s">
        <v>219</v>
      </c>
      <c r="B17" s="158"/>
      <c r="C17" s="158"/>
      <c r="D17" s="158" t="s">
        <v>220</v>
      </c>
      <c r="E17" s="159">
        <v>0</v>
      </c>
      <c r="F17" s="159">
        <v>0</v>
      </c>
      <c r="G17" s="159">
        <v>0</v>
      </c>
      <c r="H17" s="159"/>
      <c r="I17" s="159"/>
      <c r="J17" s="159"/>
      <c r="K17" s="159"/>
      <c r="L17" s="159"/>
      <c r="M17" s="159"/>
      <c r="N17" s="159"/>
      <c r="O17" s="159"/>
      <c r="P17" s="159">
        <v>0</v>
      </c>
      <c r="Q17" s="159">
        <v>0</v>
      </c>
      <c r="R17" s="159"/>
      <c r="S17" s="159"/>
      <c r="T17" s="159"/>
    </row>
    <row r="18" ht="19.5" customHeight="1" spans="1:20">
      <c r="A18" s="158" t="s">
        <v>221</v>
      </c>
      <c r="B18" s="158"/>
      <c r="C18" s="158"/>
      <c r="D18" s="158" t="s">
        <v>222</v>
      </c>
      <c r="E18" s="159">
        <v>0</v>
      </c>
      <c r="F18" s="159">
        <v>0</v>
      </c>
      <c r="G18" s="159">
        <v>0</v>
      </c>
      <c r="H18" s="159"/>
      <c r="I18" s="159"/>
      <c r="J18" s="159"/>
      <c r="K18" s="159"/>
      <c r="L18" s="159"/>
      <c r="M18" s="159"/>
      <c r="N18" s="159"/>
      <c r="O18" s="159"/>
      <c r="P18" s="159">
        <v>0</v>
      </c>
      <c r="Q18" s="159">
        <v>0</v>
      </c>
      <c r="R18" s="159"/>
      <c r="S18" s="159"/>
      <c r="T18" s="159"/>
    </row>
    <row r="19" ht="19.5" customHeight="1" spans="1:20">
      <c r="A19" s="158" t="s">
        <v>223</v>
      </c>
      <c r="B19" s="158"/>
      <c r="C19" s="158"/>
      <c r="D19" s="158" t="s">
        <v>224</v>
      </c>
      <c r="E19" s="159">
        <v>0</v>
      </c>
      <c r="F19" s="159">
        <v>0</v>
      </c>
      <c r="G19" s="159">
        <v>0</v>
      </c>
      <c r="H19" s="159"/>
      <c r="I19" s="159"/>
      <c r="J19" s="159"/>
      <c r="K19" s="159"/>
      <c r="L19" s="159"/>
      <c r="M19" s="159"/>
      <c r="N19" s="159"/>
      <c r="O19" s="159"/>
      <c r="P19" s="159">
        <v>0</v>
      </c>
      <c r="Q19" s="159">
        <v>0</v>
      </c>
      <c r="R19" s="159"/>
      <c r="S19" s="159"/>
      <c r="T19" s="159"/>
    </row>
    <row r="20" ht="19.5" customHeight="1" spans="1:20">
      <c r="A20" s="158" t="s">
        <v>225</v>
      </c>
      <c r="B20" s="158"/>
      <c r="C20" s="158"/>
      <c r="D20" s="158" t="s">
        <v>226</v>
      </c>
      <c r="E20" s="159">
        <v>0</v>
      </c>
      <c r="F20" s="159">
        <v>0</v>
      </c>
      <c r="G20" s="159">
        <v>0</v>
      </c>
      <c r="H20" s="159"/>
      <c r="I20" s="159"/>
      <c r="J20" s="159"/>
      <c r="K20" s="159"/>
      <c r="L20" s="159"/>
      <c r="M20" s="159"/>
      <c r="N20" s="159"/>
      <c r="O20" s="159"/>
      <c r="P20" s="159">
        <v>0</v>
      </c>
      <c r="Q20" s="159">
        <v>0</v>
      </c>
      <c r="R20" s="159"/>
      <c r="S20" s="159"/>
      <c r="T20" s="159"/>
    </row>
    <row r="21" ht="19.5" customHeight="1" spans="1:20">
      <c r="A21" s="158" t="s">
        <v>227</v>
      </c>
      <c r="B21" s="158"/>
      <c r="C21" s="158"/>
      <c r="D21" s="158" t="s">
        <v>228</v>
      </c>
      <c r="E21" s="159">
        <v>0</v>
      </c>
      <c r="F21" s="159">
        <v>0</v>
      </c>
      <c r="G21" s="159">
        <v>0</v>
      </c>
      <c r="H21" s="159"/>
      <c r="I21" s="159"/>
      <c r="J21" s="159"/>
      <c r="K21" s="159"/>
      <c r="L21" s="159"/>
      <c r="M21" s="159"/>
      <c r="N21" s="159"/>
      <c r="O21" s="159"/>
      <c r="P21" s="159">
        <v>0</v>
      </c>
      <c r="Q21" s="159">
        <v>0</v>
      </c>
      <c r="R21" s="159"/>
      <c r="S21" s="159"/>
      <c r="T21" s="159"/>
    </row>
    <row r="22" ht="19.5" customHeight="1" spans="1:20">
      <c r="A22" s="158" t="s">
        <v>229</v>
      </c>
      <c r="B22" s="158"/>
      <c r="C22" s="158"/>
      <c r="D22" s="158" t="s">
        <v>230</v>
      </c>
      <c r="E22" s="159">
        <v>0</v>
      </c>
      <c r="F22" s="159">
        <v>0</v>
      </c>
      <c r="G22" s="159">
        <v>0</v>
      </c>
      <c r="H22" s="159"/>
      <c r="I22" s="159"/>
      <c r="J22" s="159"/>
      <c r="K22" s="159"/>
      <c r="L22" s="159"/>
      <c r="M22" s="159"/>
      <c r="N22" s="159"/>
      <c r="O22" s="159"/>
      <c r="P22" s="159">
        <v>0</v>
      </c>
      <c r="Q22" s="159">
        <v>0</v>
      </c>
      <c r="R22" s="159"/>
      <c r="S22" s="159"/>
      <c r="T22" s="159"/>
    </row>
    <row r="23" ht="19.5" customHeight="1" spans="1:20">
      <c r="A23" s="158" t="s">
        <v>144</v>
      </c>
      <c r="B23" s="158"/>
      <c r="C23" s="158"/>
      <c r="D23" s="158" t="s">
        <v>145</v>
      </c>
      <c r="E23" s="159">
        <v>0</v>
      </c>
      <c r="F23" s="159">
        <v>0</v>
      </c>
      <c r="G23" s="159">
        <v>0</v>
      </c>
      <c r="H23" s="159">
        <v>1445445.03</v>
      </c>
      <c r="I23" s="159">
        <v>1445445.03</v>
      </c>
      <c r="J23" s="159"/>
      <c r="K23" s="159">
        <v>1445445.03</v>
      </c>
      <c r="L23" s="159">
        <v>1445445.03</v>
      </c>
      <c r="M23" s="159">
        <v>1445445.03</v>
      </c>
      <c r="N23" s="159">
        <v>0</v>
      </c>
      <c r="O23" s="159"/>
      <c r="P23" s="159">
        <v>0</v>
      </c>
      <c r="Q23" s="159">
        <v>0</v>
      </c>
      <c r="R23" s="159">
        <v>0</v>
      </c>
      <c r="S23" s="159">
        <v>0</v>
      </c>
      <c r="T23" s="159">
        <v>0</v>
      </c>
    </row>
    <row r="24" ht="19.5" customHeight="1" spans="1:20">
      <c r="A24" s="158" t="s">
        <v>146</v>
      </c>
      <c r="B24" s="158"/>
      <c r="C24" s="158"/>
      <c r="D24" s="158" t="s">
        <v>147</v>
      </c>
      <c r="E24" s="159">
        <v>0</v>
      </c>
      <c r="F24" s="159">
        <v>0</v>
      </c>
      <c r="G24" s="159">
        <v>0</v>
      </c>
      <c r="H24" s="159">
        <v>1434525.03</v>
      </c>
      <c r="I24" s="159">
        <v>1434525.03</v>
      </c>
      <c r="J24" s="159"/>
      <c r="K24" s="159">
        <v>1434525.03</v>
      </c>
      <c r="L24" s="159">
        <v>1434525.03</v>
      </c>
      <c r="M24" s="159">
        <v>1434525.03</v>
      </c>
      <c r="N24" s="159">
        <v>0</v>
      </c>
      <c r="O24" s="159"/>
      <c r="P24" s="159">
        <v>0</v>
      </c>
      <c r="Q24" s="159">
        <v>0</v>
      </c>
      <c r="R24" s="159">
        <v>0</v>
      </c>
      <c r="S24" s="159">
        <v>0</v>
      </c>
      <c r="T24" s="159">
        <v>0</v>
      </c>
    </row>
    <row r="25" ht="19.5" customHeight="1" spans="1:20">
      <c r="A25" s="158" t="s">
        <v>148</v>
      </c>
      <c r="B25" s="158"/>
      <c r="C25" s="158"/>
      <c r="D25" s="158" t="s">
        <v>149</v>
      </c>
      <c r="E25" s="159">
        <v>0</v>
      </c>
      <c r="F25" s="159">
        <v>0</v>
      </c>
      <c r="G25" s="159">
        <v>0</v>
      </c>
      <c r="H25" s="159">
        <v>1081657.71</v>
      </c>
      <c r="I25" s="159">
        <v>1081657.71</v>
      </c>
      <c r="J25" s="159"/>
      <c r="K25" s="159">
        <v>1081657.71</v>
      </c>
      <c r="L25" s="159">
        <v>1081657.71</v>
      </c>
      <c r="M25" s="159">
        <v>1081657.71</v>
      </c>
      <c r="N25" s="159">
        <v>0</v>
      </c>
      <c r="O25" s="159"/>
      <c r="P25" s="159">
        <v>0</v>
      </c>
      <c r="Q25" s="159">
        <v>0</v>
      </c>
      <c r="R25" s="159">
        <v>0</v>
      </c>
      <c r="S25" s="159">
        <v>0</v>
      </c>
      <c r="T25" s="159">
        <v>0</v>
      </c>
    </row>
    <row r="26" ht="19.5" customHeight="1" spans="1:20">
      <c r="A26" s="158" t="s">
        <v>150</v>
      </c>
      <c r="B26" s="158"/>
      <c r="C26" s="158"/>
      <c r="D26" s="158" t="s">
        <v>151</v>
      </c>
      <c r="E26" s="159">
        <v>0</v>
      </c>
      <c r="F26" s="159">
        <v>0</v>
      </c>
      <c r="G26" s="159">
        <v>0</v>
      </c>
      <c r="H26" s="159">
        <v>352867.32</v>
      </c>
      <c r="I26" s="159">
        <v>352867.32</v>
      </c>
      <c r="J26" s="159"/>
      <c r="K26" s="159">
        <v>352867.32</v>
      </c>
      <c r="L26" s="159">
        <v>352867.32</v>
      </c>
      <c r="M26" s="159">
        <v>352867.32</v>
      </c>
      <c r="N26" s="159">
        <v>0</v>
      </c>
      <c r="O26" s="159"/>
      <c r="P26" s="159">
        <v>0</v>
      </c>
      <c r="Q26" s="159">
        <v>0</v>
      </c>
      <c r="R26" s="159">
        <v>0</v>
      </c>
      <c r="S26" s="159">
        <v>0</v>
      </c>
      <c r="T26" s="159">
        <v>0</v>
      </c>
    </row>
    <row r="27" ht="19.5" customHeight="1" spans="1:20">
      <c r="A27" s="158" t="s">
        <v>152</v>
      </c>
      <c r="B27" s="158"/>
      <c r="C27" s="158"/>
      <c r="D27" s="158" t="s">
        <v>153</v>
      </c>
      <c r="E27" s="159">
        <v>0</v>
      </c>
      <c r="F27" s="159">
        <v>0</v>
      </c>
      <c r="G27" s="159">
        <v>0</v>
      </c>
      <c r="H27" s="159">
        <v>10920</v>
      </c>
      <c r="I27" s="159">
        <v>10920</v>
      </c>
      <c r="J27" s="159"/>
      <c r="K27" s="159">
        <v>10920</v>
      </c>
      <c r="L27" s="159">
        <v>10920</v>
      </c>
      <c r="M27" s="159">
        <v>10920</v>
      </c>
      <c r="N27" s="159">
        <v>0</v>
      </c>
      <c r="O27" s="159"/>
      <c r="P27" s="159">
        <v>0</v>
      </c>
      <c r="Q27" s="159">
        <v>0</v>
      </c>
      <c r="R27" s="159">
        <v>0</v>
      </c>
      <c r="S27" s="159">
        <v>0</v>
      </c>
      <c r="T27" s="159">
        <v>0</v>
      </c>
    </row>
    <row r="28" ht="19.5" customHeight="1" spans="1:20">
      <c r="A28" s="158" t="s">
        <v>154</v>
      </c>
      <c r="B28" s="158"/>
      <c r="C28" s="158"/>
      <c r="D28" s="158" t="s">
        <v>155</v>
      </c>
      <c r="E28" s="159">
        <v>0</v>
      </c>
      <c r="F28" s="159">
        <v>0</v>
      </c>
      <c r="G28" s="159">
        <v>0</v>
      </c>
      <c r="H28" s="159">
        <v>10920</v>
      </c>
      <c r="I28" s="159">
        <v>10920</v>
      </c>
      <c r="J28" s="159"/>
      <c r="K28" s="159">
        <v>10920</v>
      </c>
      <c r="L28" s="159">
        <v>10920</v>
      </c>
      <c r="M28" s="159">
        <v>10920</v>
      </c>
      <c r="N28" s="159">
        <v>0</v>
      </c>
      <c r="O28" s="159"/>
      <c r="P28" s="159">
        <v>0</v>
      </c>
      <c r="Q28" s="159">
        <v>0</v>
      </c>
      <c r="R28" s="159">
        <v>0</v>
      </c>
      <c r="S28" s="159">
        <v>0</v>
      </c>
      <c r="T28" s="159">
        <v>0</v>
      </c>
    </row>
    <row r="29" ht="19.5" customHeight="1" spans="1:20">
      <c r="A29" s="158" t="s">
        <v>156</v>
      </c>
      <c r="B29" s="158"/>
      <c r="C29" s="158"/>
      <c r="D29" s="158" t="s">
        <v>157</v>
      </c>
      <c r="E29" s="159">
        <v>0</v>
      </c>
      <c r="F29" s="159">
        <v>0</v>
      </c>
      <c r="G29" s="159">
        <v>0</v>
      </c>
      <c r="H29" s="159">
        <v>761722.33</v>
      </c>
      <c r="I29" s="159">
        <v>761722.33</v>
      </c>
      <c r="J29" s="159"/>
      <c r="K29" s="159">
        <v>761722.33</v>
      </c>
      <c r="L29" s="159">
        <v>761722.33</v>
      </c>
      <c r="M29" s="159">
        <v>761722.33</v>
      </c>
      <c r="N29" s="159">
        <v>0</v>
      </c>
      <c r="O29" s="159"/>
      <c r="P29" s="159">
        <v>0</v>
      </c>
      <c r="Q29" s="159">
        <v>0</v>
      </c>
      <c r="R29" s="159">
        <v>0</v>
      </c>
      <c r="S29" s="159">
        <v>0</v>
      </c>
      <c r="T29" s="159">
        <v>0</v>
      </c>
    </row>
    <row r="30" ht="19.5" customHeight="1" spans="1:20">
      <c r="A30" s="158" t="s">
        <v>158</v>
      </c>
      <c r="B30" s="158"/>
      <c r="C30" s="158"/>
      <c r="D30" s="158" t="s">
        <v>159</v>
      </c>
      <c r="E30" s="159">
        <v>0</v>
      </c>
      <c r="F30" s="159">
        <v>0</v>
      </c>
      <c r="G30" s="159">
        <v>0</v>
      </c>
      <c r="H30" s="159">
        <v>761722.33</v>
      </c>
      <c r="I30" s="159">
        <v>761722.33</v>
      </c>
      <c r="J30" s="159"/>
      <c r="K30" s="159">
        <v>761722.33</v>
      </c>
      <c r="L30" s="159">
        <v>761722.33</v>
      </c>
      <c r="M30" s="159">
        <v>761722.33</v>
      </c>
      <c r="N30" s="159">
        <v>0</v>
      </c>
      <c r="O30" s="159"/>
      <c r="P30" s="159">
        <v>0</v>
      </c>
      <c r="Q30" s="159">
        <v>0</v>
      </c>
      <c r="R30" s="159">
        <v>0</v>
      </c>
      <c r="S30" s="159">
        <v>0</v>
      </c>
      <c r="T30" s="159">
        <v>0</v>
      </c>
    </row>
    <row r="31" ht="19.5" customHeight="1" spans="1:20">
      <c r="A31" s="158" t="s">
        <v>160</v>
      </c>
      <c r="B31" s="158"/>
      <c r="C31" s="158"/>
      <c r="D31" s="158" t="s">
        <v>161</v>
      </c>
      <c r="E31" s="159">
        <v>0</v>
      </c>
      <c r="F31" s="159">
        <v>0</v>
      </c>
      <c r="G31" s="159">
        <v>0</v>
      </c>
      <c r="H31" s="159">
        <v>433122.25</v>
      </c>
      <c r="I31" s="159">
        <v>433122.25</v>
      </c>
      <c r="J31" s="159"/>
      <c r="K31" s="159">
        <v>433122.25</v>
      </c>
      <c r="L31" s="159">
        <v>433122.25</v>
      </c>
      <c r="M31" s="159">
        <v>433122.25</v>
      </c>
      <c r="N31" s="159">
        <v>0</v>
      </c>
      <c r="O31" s="159"/>
      <c r="P31" s="159">
        <v>0</v>
      </c>
      <c r="Q31" s="159">
        <v>0</v>
      </c>
      <c r="R31" s="159">
        <v>0</v>
      </c>
      <c r="S31" s="159">
        <v>0</v>
      </c>
      <c r="T31" s="159">
        <v>0</v>
      </c>
    </row>
    <row r="32" ht="19.5" customHeight="1" spans="1:20">
      <c r="A32" s="158" t="s">
        <v>162</v>
      </c>
      <c r="B32" s="158"/>
      <c r="C32" s="158"/>
      <c r="D32" s="158" t="s">
        <v>163</v>
      </c>
      <c r="E32" s="159">
        <v>0</v>
      </c>
      <c r="F32" s="159">
        <v>0</v>
      </c>
      <c r="G32" s="159">
        <v>0</v>
      </c>
      <c r="H32" s="159">
        <v>293250.73</v>
      </c>
      <c r="I32" s="159">
        <v>293250.73</v>
      </c>
      <c r="J32" s="159"/>
      <c r="K32" s="159">
        <v>293250.73</v>
      </c>
      <c r="L32" s="159">
        <v>293250.73</v>
      </c>
      <c r="M32" s="159">
        <v>293250.73</v>
      </c>
      <c r="N32" s="159">
        <v>0</v>
      </c>
      <c r="O32" s="159"/>
      <c r="P32" s="159">
        <v>0</v>
      </c>
      <c r="Q32" s="159">
        <v>0</v>
      </c>
      <c r="R32" s="159">
        <v>0</v>
      </c>
      <c r="S32" s="159">
        <v>0</v>
      </c>
      <c r="T32" s="159">
        <v>0</v>
      </c>
    </row>
    <row r="33" ht="19.5" customHeight="1" spans="1:20">
      <c r="A33" s="158" t="s">
        <v>164</v>
      </c>
      <c r="B33" s="158"/>
      <c r="C33" s="158"/>
      <c r="D33" s="158" t="s">
        <v>165</v>
      </c>
      <c r="E33" s="159">
        <v>0</v>
      </c>
      <c r="F33" s="159">
        <v>0</v>
      </c>
      <c r="G33" s="159">
        <v>0</v>
      </c>
      <c r="H33" s="159">
        <v>35349.35</v>
      </c>
      <c r="I33" s="159">
        <v>35349.35</v>
      </c>
      <c r="J33" s="159"/>
      <c r="K33" s="159">
        <v>35349.35</v>
      </c>
      <c r="L33" s="159">
        <v>35349.35</v>
      </c>
      <c r="M33" s="159">
        <v>35349.35</v>
      </c>
      <c r="N33" s="159">
        <v>0</v>
      </c>
      <c r="O33" s="159"/>
      <c r="P33" s="159">
        <v>0</v>
      </c>
      <c r="Q33" s="159">
        <v>0</v>
      </c>
      <c r="R33" s="159">
        <v>0</v>
      </c>
      <c r="S33" s="159">
        <v>0</v>
      </c>
      <c r="T33" s="159">
        <v>0</v>
      </c>
    </row>
    <row r="34" ht="19.5" customHeight="1" spans="1:20">
      <c r="A34" s="158" t="s">
        <v>166</v>
      </c>
      <c r="B34" s="158"/>
      <c r="C34" s="158"/>
      <c r="D34" s="158" t="s">
        <v>167</v>
      </c>
      <c r="E34" s="159">
        <v>0</v>
      </c>
      <c r="F34" s="159">
        <v>0</v>
      </c>
      <c r="G34" s="159">
        <v>0</v>
      </c>
      <c r="H34" s="159">
        <v>578346</v>
      </c>
      <c r="I34" s="159">
        <v>578346</v>
      </c>
      <c r="J34" s="159"/>
      <c r="K34" s="159">
        <v>578346</v>
      </c>
      <c r="L34" s="159">
        <v>578346</v>
      </c>
      <c r="M34" s="159">
        <v>578346</v>
      </c>
      <c r="N34" s="159">
        <v>0</v>
      </c>
      <c r="O34" s="159"/>
      <c r="P34" s="159">
        <v>0</v>
      </c>
      <c r="Q34" s="159">
        <v>0</v>
      </c>
      <c r="R34" s="159">
        <v>0</v>
      </c>
      <c r="S34" s="159">
        <v>0</v>
      </c>
      <c r="T34" s="159">
        <v>0</v>
      </c>
    </row>
    <row r="35" ht="19.5" customHeight="1" spans="1:20">
      <c r="A35" s="158" t="s">
        <v>168</v>
      </c>
      <c r="B35" s="158"/>
      <c r="C35" s="158"/>
      <c r="D35" s="158" t="s">
        <v>169</v>
      </c>
      <c r="E35" s="159">
        <v>0</v>
      </c>
      <c r="F35" s="159">
        <v>0</v>
      </c>
      <c r="G35" s="159">
        <v>0</v>
      </c>
      <c r="H35" s="159">
        <v>578346</v>
      </c>
      <c r="I35" s="159">
        <v>578346</v>
      </c>
      <c r="J35" s="159"/>
      <c r="K35" s="159">
        <v>578346</v>
      </c>
      <c r="L35" s="159">
        <v>578346</v>
      </c>
      <c r="M35" s="159">
        <v>578346</v>
      </c>
      <c r="N35" s="159">
        <v>0</v>
      </c>
      <c r="O35" s="159"/>
      <c r="P35" s="159">
        <v>0</v>
      </c>
      <c r="Q35" s="159">
        <v>0</v>
      </c>
      <c r="R35" s="159">
        <v>0</v>
      </c>
      <c r="S35" s="159">
        <v>0</v>
      </c>
      <c r="T35" s="159">
        <v>0</v>
      </c>
    </row>
    <row r="36" ht="19.5" customHeight="1" spans="1:20">
      <c r="A36" s="158" t="s">
        <v>170</v>
      </c>
      <c r="B36" s="158"/>
      <c r="C36" s="158"/>
      <c r="D36" s="158" t="s">
        <v>171</v>
      </c>
      <c r="E36" s="159">
        <v>0</v>
      </c>
      <c r="F36" s="159">
        <v>0</v>
      </c>
      <c r="G36" s="159">
        <v>0</v>
      </c>
      <c r="H36" s="159">
        <v>578346</v>
      </c>
      <c r="I36" s="159">
        <v>578346</v>
      </c>
      <c r="J36" s="159"/>
      <c r="K36" s="159">
        <v>578346</v>
      </c>
      <c r="L36" s="159">
        <v>578346</v>
      </c>
      <c r="M36" s="159">
        <v>578346</v>
      </c>
      <c r="N36" s="159">
        <v>0</v>
      </c>
      <c r="O36" s="159"/>
      <c r="P36" s="159">
        <v>0</v>
      </c>
      <c r="Q36" s="159">
        <v>0</v>
      </c>
      <c r="R36" s="159">
        <v>0</v>
      </c>
      <c r="S36" s="159">
        <v>0</v>
      </c>
      <c r="T36" s="159">
        <v>0</v>
      </c>
    </row>
    <row r="37" ht="19.5" customHeight="1" spans="1:20">
      <c r="A37" s="158" t="s">
        <v>231</v>
      </c>
      <c r="B37" s="158"/>
      <c r="C37" s="158"/>
      <c r="D37" s="158"/>
      <c r="E37" s="158"/>
      <c r="F37" s="158"/>
      <c r="G37" s="158"/>
      <c r="H37" s="158"/>
      <c r="I37" s="158"/>
      <c r="J37" s="158"/>
      <c r="K37" s="158"/>
      <c r="L37" s="158"/>
      <c r="M37" s="158"/>
      <c r="N37" s="158"/>
      <c r="O37" s="158"/>
      <c r="P37" s="158"/>
      <c r="Q37" s="158"/>
      <c r="R37" s="158"/>
      <c r="S37" s="158"/>
      <c r="T37" s="158"/>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selection activeCell="D15" sqref="D15"/>
    </sheetView>
  </sheetViews>
  <sheetFormatPr defaultColWidth="9" defaultRowHeight="13.5"/>
  <cols>
    <col min="1" max="1" width="6.10833333333333" style="2" customWidth="1"/>
    <col min="2" max="2" width="32.8833333333333" style="2" customWidth="1"/>
    <col min="3" max="3" width="17.2166666666667" style="2" customWidth="1"/>
    <col min="4" max="4" width="20.1083333333333" style="2" customWidth="1"/>
    <col min="5" max="5" width="6.10833333333333" style="2" customWidth="1"/>
    <col min="6" max="6" width="22.775" style="2" customWidth="1"/>
    <col min="7" max="7" width="19.3333333333333" style="2" customWidth="1"/>
    <col min="8" max="8" width="6.10833333333333" style="2" customWidth="1"/>
    <col min="9" max="9" width="36.8833333333333" style="2" customWidth="1"/>
    <col min="10" max="10" width="17.1083333333333" style="2" customWidth="1"/>
    <col min="11" max="16384" width="9" style="2"/>
  </cols>
  <sheetData>
    <row r="1" ht="27" spans="6:6">
      <c r="F1" s="165" t="s">
        <v>232</v>
      </c>
    </row>
    <row r="2" spans="10:10">
      <c r="J2" s="133" t="s">
        <v>233</v>
      </c>
    </row>
    <row r="3" spans="1:10">
      <c r="A3" s="133" t="s">
        <v>2</v>
      </c>
      <c r="J3" s="133" t="s">
        <v>3</v>
      </c>
    </row>
    <row r="4" ht="19.5" customHeight="1" spans="1:10">
      <c r="A4" s="162" t="s">
        <v>216</v>
      </c>
      <c r="B4" s="162"/>
      <c r="C4" s="162"/>
      <c r="D4" s="162"/>
      <c r="E4" s="162" t="s">
        <v>215</v>
      </c>
      <c r="F4" s="162"/>
      <c r="G4" s="162"/>
      <c r="H4" s="162"/>
      <c r="I4" s="162"/>
      <c r="J4" s="162"/>
    </row>
    <row r="5" ht="19.5" customHeight="1" spans="1:10">
      <c r="A5" s="162" t="s">
        <v>234</v>
      </c>
      <c r="B5" s="162" t="s">
        <v>123</v>
      </c>
      <c r="C5" s="162"/>
      <c r="D5" s="162" t="s">
        <v>8</v>
      </c>
      <c r="E5" s="162" t="s">
        <v>234</v>
      </c>
      <c r="F5" s="162" t="s">
        <v>123</v>
      </c>
      <c r="G5" s="162" t="s">
        <v>8</v>
      </c>
      <c r="H5" s="162" t="s">
        <v>234</v>
      </c>
      <c r="I5" s="162" t="s">
        <v>123</v>
      </c>
      <c r="J5" s="162" t="s">
        <v>8</v>
      </c>
    </row>
    <row r="6" ht="19.5" customHeight="1" spans="1:10">
      <c r="A6" s="162"/>
      <c r="B6" s="162"/>
      <c r="C6" s="162"/>
      <c r="D6" s="162"/>
      <c r="E6" s="162"/>
      <c r="F6" s="162"/>
      <c r="G6" s="162"/>
      <c r="H6" s="162"/>
      <c r="I6" s="162"/>
      <c r="J6" s="162"/>
    </row>
    <row r="7" ht="19.5" customHeight="1" spans="1:10">
      <c r="A7" s="158" t="s">
        <v>235</v>
      </c>
      <c r="B7" s="158" t="s">
        <v>236</v>
      </c>
      <c r="C7" s="158"/>
      <c r="D7" s="159">
        <v>9887597.11</v>
      </c>
      <c r="E7" s="158" t="s">
        <v>237</v>
      </c>
      <c r="F7" s="158" t="s">
        <v>238</v>
      </c>
      <c r="G7" s="159">
        <v>1745335.71</v>
      </c>
      <c r="H7" s="158" t="s">
        <v>239</v>
      </c>
      <c r="I7" s="158" t="s">
        <v>240</v>
      </c>
      <c r="J7" s="159">
        <v>105600</v>
      </c>
    </row>
    <row r="8" ht="19.5" customHeight="1" spans="1:10">
      <c r="A8" s="158" t="s">
        <v>241</v>
      </c>
      <c r="B8" s="158" t="s">
        <v>242</v>
      </c>
      <c r="C8" s="158"/>
      <c r="D8" s="159">
        <v>2651870</v>
      </c>
      <c r="E8" s="158" t="s">
        <v>243</v>
      </c>
      <c r="F8" s="158" t="s">
        <v>244</v>
      </c>
      <c r="G8" s="159">
        <v>128073.43</v>
      </c>
      <c r="H8" s="158" t="s">
        <v>245</v>
      </c>
      <c r="I8" s="158" t="s">
        <v>246</v>
      </c>
      <c r="J8" s="159">
        <v>0</v>
      </c>
    </row>
    <row r="9" ht="19.5" customHeight="1" spans="1:10">
      <c r="A9" s="158" t="s">
        <v>247</v>
      </c>
      <c r="B9" s="158" t="s">
        <v>248</v>
      </c>
      <c r="C9" s="158"/>
      <c r="D9" s="159">
        <v>17136</v>
      </c>
      <c r="E9" s="158" t="s">
        <v>249</v>
      </c>
      <c r="F9" s="158" t="s">
        <v>250</v>
      </c>
      <c r="G9" s="159">
        <v>10000</v>
      </c>
      <c r="H9" s="158" t="s">
        <v>251</v>
      </c>
      <c r="I9" s="158" t="s">
        <v>252</v>
      </c>
      <c r="J9" s="159">
        <v>25600</v>
      </c>
    </row>
    <row r="10" ht="19.5" customHeight="1" spans="1:10">
      <c r="A10" s="158" t="s">
        <v>253</v>
      </c>
      <c r="B10" s="158" t="s">
        <v>254</v>
      </c>
      <c r="C10" s="158"/>
      <c r="D10" s="159">
        <v>242931.92</v>
      </c>
      <c r="E10" s="158" t="s">
        <v>255</v>
      </c>
      <c r="F10" s="158" t="s">
        <v>256</v>
      </c>
      <c r="G10" s="159">
        <v>0</v>
      </c>
      <c r="H10" s="158" t="s">
        <v>257</v>
      </c>
      <c r="I10" s="158" t="s">
        <v>258</v>
      </c>
      <c r="J10" s="159">
        <v>80000</v>
      </c>
    </row>
    <row r="11" ht="19.5" customHeight="1" spans="1:10">
      <c r="A11" s="158" t="s">
        <v>259</v>
      </c>
      <c r="B11" s="158" t="s">
        <v>260</v>
      </c>
      <c r="C11" s="158"/>
      <c r="D11" s="159">
        <v>0</v>
      </c>
      <c r="E11" s="158" t="s">
        <v>261</v>
      </c>
      <c r="F11" s="158" t="s">
        <v>262</v>
      </c>
      <c r="G11" s="159">
        <v>0</v>
      </c>
      <c r="H11" s="158" t="s">
        <v>263</v>
      </c>
      <c r="I11" s="158" t="s">
        <v>264</v>
      </c>
      <c r="J11" s="159">
        <v>0</v>
      </c>
    </row>
    <row r="12" ht="19.5" customHeight="1" spans="1:10">
      <c r="A12" s="158" t="s">
        <v>265</v>
      </c>
      <c r="B12" s="158" t="s">
        <v>266</v>
      </c>
      <c r="C12" s="158"/>
      <c r="D12" s="159">
        <v>3521346</v>
      </c>
      <c r="E12" s="158" t="s">
        <v>267</v>
      </c>
      <c r="F12" s="158" t="s">
        <v>268</v>
      </c>
      <c r="G12" s="159">
        <v>65803.9</v>
      </c>
      <c r="H12" s="158" t="s">
        <v>269</v>
      </c>
      <c r="I12" s="158" t="s">
        <v>270</v>
      </c>
      <c r="J12" s="159">
        <v>0</v>
      </c>
    </row>
    <row r="13" ht="19.5" customHeight="1" spans="1:10">
      <c r="A13" s="158" t="s">
        <v>271</v>
      </c>
      <c r="B13" s="158" t="s">
        <v>272</v>
      </c>
      <c r="C13" s="158"/>
      <c r="D13" s="159">
        <v>1081657.71</v>
      </c>
      <c r="E13" s="158" t="s">
        <v>273</v>
      </c>
      <c r="F13" s="158" t="s">
        <v>274</v>
      </c>
      <c r="G13" s="159">
        <v>100588.51</v>
      </c>
      <c r="H13" s="158" t="s">
        <v>275</v>
      </c>
      <c r="I13" s="158" t="s">
        <v>276</v>
      </c>
      <c r="J13" s="159">
        <v>0</v>
      </c>
    </row>
    <row r="14" ht="19.5" customHeight="1" spans="1:10">
      <c r="A14" s="158" t="s">
        <v>277</v>
      </c>
      <c r="B14" s="158" t="s">
        <v>278</v>
      </c>
      <c r="C14" s="158"/>
      <c r="D14" s="159">
        <v>352867.32</v>
      </c>
      <c r="E14" s="158" t="s">
        <v>279</v>
      </c>
      <c r="F14" s="158" t="s">
        <v>280</v>
      </c>
      <c r="G14" s="159">
        <v>3859.98</v>
      </c>
      <c r="H14" s="158" t="s">
        <v>281</v>
      </c>
      <c r="I14" s="158" t="s">
        <v>282</v>
      </c>
      <c r="J14" s="159">
        <v>0</v>
      </c>
    </row>
    <row r="15" ht="19.5" customHeight="1" spans="1:10">
      <c r="A15" s="158" t="s">
        <v>283</v>
      </c>
      <c r="B15" s="158" t="s">
        <v>284</v>
      </c>
      <c r="C15" s="158"/>
      <c r="D15" s="159">
        <v>433122.25</v>
      </c>
      <c r="E15" s="158" t="s">
        <v>285</v>
      </c>
      <c r="F15" s="158" t="s">
        <v>286</v>
      </c>
      <c r="G15" s="159">
        <v>0</v>
      </c>
      <c r="H15" s="158" t="s">
        <v>287</v>
      </c>
      <c r="I15" s="158" t="s">
        <v>288</v>
      </c>
      <c r="J15" s="159">
        <v>0</v>
      </c>
    </row>
    <row r="16" ht="19.5" customHeight="1" spans="1:10">
      <c r="A16" s="158" t="s">
        <v>289</v>
      </c>
      <c r="B16" s="158" t="s">
        <v>290</v>
      </c>
      <c r="C16" s="158"/>
      <c r="D16" s="159">
        <v>293250.73</v>
      </c>
      <c r="E16" s="158" t="s">
        <v>291</v>
      </c>
      <c r="F16" s="158" t="s">
        <v>292</v>
      </c>
      <c r="G16" s="159">
        <v>160000</v>
      </c>
      <c r="H16" s="158" t="s">
        <v>293</v>
      </c>
      <c r="I16" s="158" t="s">
        <v>294</v>
      </c>
      <c r="J16" s="159">
        <v>0</v>
      </c>
    </row>
    <row r="17" ht="19.5" customHeight="1" spans="1:10">
      <c r="A17" s="158" t="s">
        <v>295</v>
      </c>
      <c r="B17" s="158" t="s">
        <v>296</v>
      </c>
      <c r="C17" s="158"/>
      <c r="D17" s="159">
        <v>135954.88</v>
      </c>
      <c r="E17" s="158" t="s">
        <v>297</v>
      </c>
      <c r="F17" s="158" t="s">
        <v>298</v>
      </c>
      <c r="G17" s="159">
        <v>262880.53</v>
      </c>
      <c r="H17" s="158" t="s">
        <v>299</v>
      </c>
      <c r="I17" s="158" t="s">
        <v>300</v>
      </c>
      <c r="J17" s="159">
        <v>0</v>
      </c>
    </row>
    <row r="18" ht="19.5" customHeight="1" spans="1:10">
      <c r="A18" s="158" t="s">
        <v>301</v>
      </c>
      <c r="B18" s="158" t="s">
        <v>302</v>
      </c>
      <c r="C18" s="158"/>
      <c r="D18" s="159">
        <v>578346</v>
      </c>
      <c r="E18" s="158" t="s">
        <v>303</v>
      </c>
      <c r="F18" s="158" t="s">
        <v>304</v>
      </c>
      <c r="G18" s="159">
        <v>0</v>
      </c>
      <c r="H18" s="158" t="s">
        <v>305</v>
      </c>
      <c r="I18" s="158" t="s">
        <v>306</v>
      </c>
      <c r="J18" s="159">
        <v>0</v>
      </c>
    </row>
    <row r="19" ht="19.5" customHeight="1" spans="1:10">
      <c r="A19" s="158" t="s">
        <v>307</v>
      </c>
      <c r="B19" s="158" t="s">
        <v>308</v>
      </c>
      <c r="C19" s="158"/>
      <c r="D19" s="159">
        <v>0</v>
      </c>
      <c r="E19" s="158" t="s">
        <v>309</v>
      </c>
      <c r="F19" s="158" t="s">
        <v>310</v>
      </c>
      <c r="G19" s="159">
        <v>188558.78</v>
      </c>
      <c r="H19" s="158" t="s">
        <v>311</v>
      </c>
      <c r="I19" s="158" t="s">
        <v>312</v>
      </c>
      <c r="J19" s="159">
        <v>0</v>
      </c>
    </row>
    <row r="20" ht="19.5" customHeight="1" spans="1:10">
      <c r="A20" s="158" t="s">
        <v>313</v>
      </c>
      <c r="B20" s="158" t="s">
        <v>314</v>
      </c>
      <c r="C20" s="158"/>
      <c r="D20" s="159">
        <v>579114.3</v>
      </c>
      <c r="E20" s="158" t="s">
        <v>315</v>
      </c>
      <c r="F20" s="158" t="s">
        <v>316</v>
      </c>
      <c r="G20" s="159">
        <v>0</v>
      </c>
      <c r="H20" s="158" t="s">
        <v>317</v>
      </c>
      <c r="I20" s="158" t="s">
        <v>318</v>
      </c>
      <c r="J20" s="159">
        <v>0</v>
      </c>
    </row>
    <row r="21" ht="19.5" customHeight="1" spans="1:10">
      <c r="A21" s="158" t="s">
        <v>319</v>
      </c>
      <c r="B21" s="158" t="s">
        <v>320</v>
      </c>
      <c r="C21" s="158"/>
      <c r="D21" s="159">
        <v>2599242</v>
      </c>
      <c r="E21" s="158" t="s">
        <v>321</v>
      </c>
      <c r="F21" s="158" t="s">
        <v>322</v>
      </c>
      <c r="G21" s="159">
        <v>0</v>
      </c>
      <c r="H21" s="158" t="s">
        <v>323</v>
      </c>
      <c r="I21" s="158" t="s">
        <v>324</v>
      </c>
      <c r="J21" s="159">
        <v>0</v>
      </c>
    </row>
    <row r="22" ht="19.5" customHeight="1" spans="1:10">
      <c r="A22" s="158" t="s">
        <v>325</v>
      </c>
      <c r="B22" s="158" t="s">
        <v>326</v>
      </c>
      <c r="C22" s="158"/>
      <c r="D22" s="159">
        <v>0</v>
      </c>
      <c r="E22" s="158" t="s">
        <v>327</v>
      </c>
      <c r="F22" s="158" t="s">
        <v>328</v>
      </c>
      <c r="G22" s="159">
        <v>21236</v>
      </c>
      <c r="H22" s="158" t="s">
        <v>329</v>
      </c>
      <c r="I22" s="158" t="s">
        <v>330</v>
      </c>
      <c r="J22" s="159">
        <v>0</v>
      </c>
    </row>
    <row r="23" ht="19.5" customHeight="1" spans="1:10">
      <c r="A23" s="158" t="s">
        <v>331</v>
      </c>
      <c r="B23" s="158" t="s">
        <v>332</v>
      </c>
      <c r="C23" s="158"/>
      <c r="D23" s="159">
        <v>0</v>
      </c>
      <c r="E23" s="158" t="s">
        <v>333</v>
      </c>
      <c r="F23" s="158" t="s">
        <v>334</v>
      </c>
      <c r="G23" s="159">
        <v>0</v>
      </c>
      <c r="H23" s="158" t="s">
        <v>335</v>
      </c>
      <c r="I23" s="158" t="s">
        <v>336</v>
      </c>
      <c r="J23" s="159">
        <v>0</v>
      </c>
    </row>
    <row r="24" ht="19.5" customHeight="1" spans="1:10">
      <c r="A24" s="158" t="s">
        <v>337</v>
      </c>
      <c r="B24" s="158" t="s">
        <v>338</v>
      </c>
      <c r="C24" s="158"/>
      <c r="D24" s="159">
        <v>0</v>
      </c>
      <c r="E24" s="158" t="s">
        <v>339</v>
      </c>
      <c r="F24" s="158" t="s">
        <v>340</v>
      </c>
      <c r="G24" s="159">
        <v>86460.8</v>
      </c>
      <c r="H24" s="158" t="s">
        <v>341</v>
      </c>
      <c r="I24" s="158" t="s">
        <v>342</v>
      </c>
      <c r="J24" s="159">
        <v>0</v>
      </c>
    </row>
    <row r="25" ht="19.5" customHeight="1" spans="1:10">
      <c r="A25" s="158" t="s">
        <v>343</v>
      </c>
      <c r="B25" s="158" t="s">
        <v>344</v>
      </c>
      <c r="C25" s="158"/>
      <c r="D25" s="159">
        <v>0</v>
      </c>
      <c r="E25" s="158" t="s">
        <v>345</v>
      </c>
      <c r="F25" s="158" t="s">
        <v>346</v>
      </c>
      <c r="G25" s="159">
        <v>0</v>
      </c>
      <c r="H25" s="158" t="s">
        <v>347</v>
      </c>
      <c r="I25" s="158" t="s">
        <v>348</v>
      </c>
      <c r="J25" s="159">
        <v>0</v>
      </c>
    </row>
    <row r="26" ht="19.5" customHeight="1" spans="1:10">
      <c r="A26" s="158" t="s">
        <v>349</v>
      </c>
      <c r="B26" s="158" t="s">
        <v>350</v>
      </c>
      <c r="C26" s="158"/>
      <c r="D26" s="159">
        <v>2585742</v>
      </c>
      <c r="E26" s="158" t="s">
        <v>351</v>
      </c>
      <c r="F26" s="158" t="s">
        <v>352</v>
      </c>
      <c r="G26" s="159">
        <v>0</v>
      </c>
      <c r="H26" s="158" t="s">
        <v>353</v>
      </c>
      <c r="I26" s="158" t="s">
        <v>354</v>
      </c>
      <c r="J26" s="159">
        <v>0</v>
      </c>
    </row>
    <row r="27" ht="19.5" customHeight="1" spans="1:10">
      <c r="A27" s="158" t="s">
        <v>355</v>
      </c>
      <c r="B27" s="158" t="s">
        <v>356</v>
      </c>
      <c r="C27" s="158"/>
      <c r="D27" s="159">
        <v>0</v>
      </c>
      <c r="E27" s="158" t="s">
        <v>357</v>
      </c>
      <c r="F27" s="158" t="s">
        <v>358</v>
      </c>
      <c r="G27" s="159">
        <v>304221.92</v>
      </c>
      <c r="H27" s="158" t="s">
        <v>359</v>
      </c>
      <c r="I27" s="158" t="s">
        <v>360</v>
      </c>
      <c r="J27" s="159">
        <v>0</v>
      </c>
    </row>
    <row r="28" ht="19.5" customHeight="1" spans="1:10">
      <c r="A28" s="158" t="s">
        <v>361</v>
      </c>
      <c r="B28" s="158" t="s">
        <v>362</v>
      </c>
      <c r="C28" s="158"/>
      <c r="D28" s="159">
        <v>0</v>
      </c>
      <c r="E28" s="158" t="s">
        <v>363</v>
      </c>
      <c r="F28" s="158" t="s">
        <v>364</v>
      </c>
      <c r="G28" s="159">
        <v>5000</v>
      </c>
      <c r="H28" s="158" t="s">
        <v>365</v>
      </c>
      <c r="I28" s="158" t="s">
        <v>366</v>
      </c>
      <c r="J28" s="159">
        <v>0</v>
      </c>
    </row>
    <row r="29" ht="19.5" customHeight="1" spans="1:10">
      <c r="A29" s="158" t="s">
        <v>367</v>
      </c>
      <c r="B29" s="158" t="s">
        <v>368</v>
      </c>
      <c r="C29" s="158"/>
      <c r="D29" s="159">
        <v>0</v>
      </c>
      <c r="E29" s="158" t="s">
        <v>369</v>
      </c>
      <c r="F29" s="158" t="s">
        <v>370</v>
      </c>
      <c r="G29" s="159">
        <v>180726.1</v>
      </c>
      <c r="H29" s="158" t="s">
        <v>371</v>
      </c>
      <c r="I29" s="158" t="s">
        <v>372</v>
      </c>
      <c r="J29" s="159">
        <v>0</v>
      </c>
    </row>
    <row r="30" ht="19.5" customHeight="1" spans="1:10">
      <c r="A30" s="158" t="s">
        <v>373</v>
      </c>
      <c r="B30" s="158" t="s">
        <v>374</v>
      </c>
      <c r="C30" s="158"/>
      <c r="D30" s="159">
        <v>13500</v>
      </c>
      <c r="E30" s="158" t="s">
        <v>375</v>
      </c>
      <c r="F30" s="158" t="s">
        <v>376</v>
      </c>
      <c r="G30" s="159">
        <v>0</v>
      </c>
      <c r="H30" s="158" t="s">
        <v>377</v>
      </c>
      <c r="I30" s="158" t="s">
        <v>173</v>
      </c>
      <c r="J30" s="159">
        <v>0</v>
      </c>
    </row>
    <row r="31" ht="19.5" customHeight="1" spans="1:10">
      <c r="A31" s="158" t="s">
        <v>378</v>
      </c>
      <c r="B31" s="158" t="s">
        <v>379</v>
      </c>
      <c r="C31" s="158"/>
      <c r="D31" s="159">
        <v>0</v>
      </c>
      <c r="E31" s="158" t="s">
        <v>380</v>
      </c>
      <c r="F31" s="158" t="s">
        <v>381</v>
      </c>
      <c r="G31" s="159">
        <v>0</v>
      </c>
      <c r="H31" s="158" t="s">
        <v>382</v>
      </c>
      <c r="I31" s="158" t="s">
        <v>383</v>
      </c>
      <c r="J31" s="159">
        <v>0</v>
      </c>
    </row>
    <row r="32" ht="19.5" customHeight="1" spans="1:10">
      <c r="A32" s="158" t="s">
        <v>384</v>
      </c>
      <c r="B32" s="158" t="s">
        <v>385</v>
      </c>
      <c r="C32" s="158"/>
      <c r="D32" s="159">
        <v>0</v>
      </c>
      <c r="E32" s="158" t="s">
        <v>386</v>
      </c>
      <c r="F32" s="158" t="s">
        <v>387</v>
      </c>
      <c r="G32" s="159">
        <v>38928.5</v>
      </c>
      <c r="H32" s="158" t="s">
        <v>388</v>
      </c>
      <c r="I32" s="158" t="s">
        <v>389</v>
      </c>
      <c r="J32" s="159">
        <v>0</v>
      </c>
    </row>
    <row r="33" ht="19.5" customHeight="1" spans="1:10">
      <c r="A33" s="158" t="s">
        <v>390</v>
      </c>
      <c r="B33" s="158" t="s">
        <v>391</v>
      </c>
      <c r="C33" s="158"/>
      <c r="D33" s="159">
        <v>0</v>
      </c>
      <c r="E33" s="158" t="s">
        <v>392</v>
      </c>
      <c r="F33" s="158" t="s">
        <v>393</v>
      </c>
      <c r="G33" s="159">
        <v>0</v>
      </c>
      <c r="H33" s="158" t="s">
        <v>394</v>
      </c>
      <c r="I33" s="158" t="s">
        <v>395</v>
      </c>
      <c r="J33" s="159">
        <v>0</v>
      </c>
    </row>
    <row r="34" ht="19.5" customHeight="1" spans="1:10">
      <c r="A34" s="158"/>
      <c r="B34" s="158"/>
      <c r="C34" s="158"/>
      <c r="D34" s="166"/>
      <c r="E34" s="158" t="s">
        <v>396</v>
      </c>
      <c r="F34" s="158" t="s">
        <v>397</v>
      </c>
      <c r="G34" s="159">
        <v>188997.26</v>
      </c>
      <c r="H34" s="158" t="s">
        <v>398</v>
      </c>
      <c r="I34" s="158" t="s">
        <v>399</v>
      </c>
      <c r="J34" s="159">
        <v>0</v>
      </c>
    </row>
    <row r="35" ht="19.5" customHeight="1" spans="1:10">
      <c r="A35" s="158"/>
      <c r="B35" s="158"/>
      <c r="C35" s="158"/>
      <c r="D35" s="166"/>
      <c r="E35" s="158" t="s">
        <v>400</v>
      </c>
      <c r="F35" s="158" t="s">
        <v>401</v>
      </c>
      <c r="G35" s="159">
        <v>0</v>
      </c>
      <c r="H35" s="158" t="s">
        <v>402</v>
      </c>
      <c r="I35" s="158" t="s">
        <v>403</v>
      </c>
      <c r="J35" s="159">
        <v>0</v>
      </c>
    </row>
    <row r="36" ht="19.5" customHeight="1" spans="1:10">
      <c r="A36" s="158"/>
      <c r="B36" s="158"/>
      <c r="C36" s="158"/>
      <c r="D36" s="166"/>
      <c r="E36" s="158" t="s">
        <v>404</v>
      </c>
      <c r="F36" s="158" t="s">
        <v>405</v>
      </c>
      <c r="G36" s="159">
        <v>0</v>
      </c>
      <c r="H36" s="158"/>
      <c r="I36" s="158"/>
      <c r="J36" s="166"/>
    </row>
    <row r="37" ht="19.5" customHeight="1" spans="1:10">
      <c r="A37" s="158"/>
      <c r="B37" s="158"/>
      <c r="C37" s="158"/>
      <c r="D37" s="166"/>
      <c r="E37" s="158" t="s">
        <v>406</v>
      </c>
      <c r="F37" s="158" t="s">
        <v>407</v>
      </c>
      <c r="G37" s="159">
        <v>0</v>
      </c>
      <c r="H37" s="158"/>
      <c r="I37" s="158"/>
      <c r="J37" s="166"/>
    </row>
    <row r="38" ht="19.5" customHeight="1" spans="1:10">
      <c r="A38" s="158"/>
      <c r="B38" s="158"/>
      <c r="C38" s="158"/>
      <c r="D38" s="166"/>
      <c r="E38" s="158" t="s">
        <v>408</v>
      </c>
      <c r="F38" s="158" t="s">
        <v>409</v>
      </c>
      <c r="G38" s="159">
        <v>0</v>
      </c>
      <c r="H38" s="158"/>
      <c r="I38" s="158"/>
      <c r="J38" s="166"/>
    </row>
    <row r="39" ht="19.5" customHeight="1" spans="1:10">
      <c r="A39" s="158"/>
      <c r="B39" s="158"/>
      <c r="C39" s="158"/>
      <c r="D39" s="166"/>
      <c r="E39" s="158" t="s">
        <v>410</v>
      </c>
      <c r="F39" s="158" t="s">
        <v>411</v>
      </c>
      <c r="G39" s="159">
        <v>0</v>
      </c>
      <c r="H39" s="158"/>
      <c r="I39" s="158"/>
      <c r="J39" s="166"/>
    </row>
    <row r="40" ht="19.5" customHeight="1" spans="1:10">
      <c r="A40" s="157" t="s">
        <v>412</v>
      </c>
      <c r="B40" s="157"/>
      <c r="C40" s="157"/>
      <c r="D40" s="159">
        <v>12486839.11</v>
      </c>
      <c r="E40" s="157" t="s">
        <v>413</v>
      </c>
      <c r="F40" s="157"/>
      <c r="G40" s="157"/>
      <c r="H40" s="157"/>
      <c r="I40" s="157"/>
      <c r="J40" s="159">
        <v>1850935.71</v>
      </c>
    </row>
    <row r="41" ht="19.5" customHeight="1" spans="1:10">
      <c r="A41" s="158" t="s">
        <v>414</v>
      </c>
      <c r="B41" s="158"/>
      <c r="C41" s="158"/>
      <c r="D41" s="158"/>
      <c r="E41" s="158"/>
      <c r="F41" s="158"/>
      <c r="G41" s="158"/>
      <c r="H41" s="158"/>
      <c r="I41" s="158"/>
      <c r="J41" s="158"/>
    </row>
  </sheetData>
  <mergeCells count="14">
    <mergeCell ref="A4:D4"/>
    <mergeCell ref="E4:J4"/>
    <mergeCell ref="A40:B40"/>
    <mergeCell ref="E40:I40"/>
    <mergeCell ref="A41:J41"/>
    <mergeCell ref="A5:A6"/>
    <mergeCell ref="B5:B6"/>
    <mergeCell ref="D5:D6"/>
    <mergeCell ref="E5:E6"/>
    <mergeCell ref="F5:F6"/>
    <mergeCell ref="G5:G6"/>
    <mergeCell ref="H5:H6"/>
    <mergeCell ref="I5:I6"/>
    <mergeCell ref="J5:J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31" sqref="E31"/>
    </sheetView>
  </sheetViews>
  <sheetFormatPr defaultColWidth="9" defaultRowHeight="13.5"/>
  <cols>
    <col min="1" max="1" width="8.33333333333333" style="2" customWidth="1"/>
    <col min="2" max="2" width="30" style="2" customWidth="1"/>
    <col min="3" max="3" width="15" style="2" customWidth="1"/>
    <col min="4" max="4" width="8.33333333333333" style="2" customWidth="1"/>
    <col min="5" max="5" width="20.6666666666667" style="2" customWidth="1"/>
    <col min="6" max="6" width="15" style="2" customWidth="1"/>
    <col min="7" max="7" width="8.33333333333333" style="2" customWidth="1"/>
    <col min="8" max="8" width="24.1083333333333" style="2" customWidth="1"/>
    <col min="9" max="9" width="15" style="2" customWidth="1"/>
    <col min="10" max="10" width="8.33333333333333" style="2" customWidth="1"/>
    <col min="11" max="11" width="36.8833333333333" style="2" customWidth="1"/>
    <col min="12" max="12" width="15" style="2" customWidth="1"/>
    <col min="13" max="16384" width="9" style="2"/>
  </cols>
  <sheetData>
    <row r="1" ht="27" spans="6:6">
      <c r="F1" s="165" t="s">
        <v>415</v>
      </c>
    </row>
    <row r="2" spans="12:12">
      <c r="L2" s="133" t="s">
        <v>416</v>
      </c>
    </row>
    <row r="3" spans="1:12">
      <c r="A3" s="133" t="s">
        <v>2</v>
      </c>
      <c r="L3" s="133" t="s">
        <v>3</v>
      </c>
    </row>
    <row r="4" ht="15" customHeight="1" spans="1:12">
      <c r="A4" s="157" t="s">
        <v>417</v>
      </c>
      <c r="B4" s="157"/>
      <c r="C4" s="157"/>
      <c r="D4" s="157"/>
      <c r="E4" s="157"/>
      <c r="F4" s="157"/>
      <c r="G4" s="157"/>
      <c r="H4" s="157"/>
      <c r="I4" s="157"/>
      <c r="J4" s="157"/>
      <c r="K4" s="157"/>
      <c r="L4" s="157"/>
    </row>
    <row r="5" ht="15" customHeight="1" spans="1:12">
      <c r="A5" s="157" t="s">
        <v>234</v>
      </c>
      <c r="B5" s="157" t="s">
        <v>123</v>
      </c>
      <c r="C5" s="157" t="s">
        <v>8</v>
      </c>
      <c r="D5" s="157" t="s">
        <v>234</v>
      </c>
      <c r="E5" s="157" t="s">
        <v>123</v>
      </c>
      <c r="F5" s="157" t="s">
        <v>8</v>
      </c>
      <c r="G5" s="157" t="s">
        <v>234</v>
      </c>
      <c r="H5" s="157" t="s">
        <v>123</v>
      </c>
      <c r="I5" s="157" t="s">
        <v>8</v>
      </c>
      <c r="J5" s="157" t="s">
        <v>234</v>
      </c>
      <c r="K5" s="157" t="s">
        <v>123</v>
      </c>
      <c r="L5" s="157" t="s">
        <v>8</v>
      </c>
    </row>
    <row r="6" ht="15" customHeight="1" spans="1:12">
      <c r="A6" s="158" t="s">
        <v>235</v>
      </c>
      <c r="B6" s="158" t="s">
        <v>236</v>
      </c>
      <c r="C6" s="159">
        <v>0</v>
      </c>
      <c r="D6" s="158" t="s">
        <v>237</v>
      </c>
      <c r="E6" s="158" t="s">
        <v>238</v>
      </c>
      <c r="F6" s="159">
        <v>669899.54</v>
      </c>
      <c r="G6" s="158" t="s">
        <v>418</v>
      </c>
      <c r="H6" s="158" t="s">
        <v>419</v>
      </c>
      <c r="I6" s="159">
        <v>0</v>
      </c>
      <c r="J6" s="158" t="s">
        <v>420</v>
      </c>
      <c r="K6" s="158" t="s">
        <v>421</v>
      </c>
      <c r="L6" s="159">
        <v>0</v>
      </c>
    </row>
    <row r="7" ht="15" customHeight="1" spans="1:12">
      <c r="A7" s="158" t="s">
        <v>241</v>
      </c>
      <c r="B7" s="158" t="s">
        <v>242</v>
      </c>
      <c r="C7" s="159">
        <v>0</v>
      </c>
      <c r="D7" s="158" t="s">
        <v>243</v>
      </c>
      <c r="E7" s="158" t="s">
        <v>244</v>
      </c>
      <c r="F7" s="159">
        <v>71457</v>
      </c>
      <c r="G7" s="158" t="s">
        <v>422</v>
      </c>
      <c r="H7" s="158" t="s">
        <v>246</v>
      </c>
      <c r="I7" s="159">
        <v>0</v>
      </c>
      <c r="J7" s="158" t="s">
        <v>423</v>
      </c>
      <c r="K7" s="158" t="s">
        <v>348</v>
      </c>
      <c r="L7" s="159">
        <v>0</v>
      </c>
    </row>
    <row r="8" ht="15" customHeight="1" spans="1:12">
      <c r="A8" s="158" t="s">
        <v>247</v>
      </c>
      <c r="B8" s="158" t="s">
        <v>248</v>
      </c>
      <c r="C8" s="159">
        <v>0</v>
      </c>
      <c r="D8" s="158" t="s">
        <v>249</v>
      </c>
      <c r="E8" s="158" t="s">
        <v>250</v>
      </c>
      <c r="F8" s="159">
        <v>0</v>
      </c>
      <c r="G8" s="158" t="s">
        <v>424</v>
      </c>
      <c r="H8" s="158" t="s">
        <v>252</v>
      </c>
      <c r="I8" s="159">
        <v>0</v>
      </c>
      <c r="J8" s="158" t="s">
        <v>425</v>
      </c>
      <c r="K8" s="158" t="s">
        <v>372</v>
      </c>
      <c r="L8" s="159">
        <v>0</v>
      </c>
    </row>
    <row r="9" ht="15" customHeight="1" spans="1:12">
      <c r="A9" s="158" t="s">
        <v>253</v>
      </c>
      <c r="B9" s="158" t="s">
        <v>254</v>
      </c>
      <c r="C9" s="159">
        <v>0</v>
      </c>
      <c r="D9" s="158" t="s">
        <v>255</v>
      </c>
      <c r="E9" s="158" t="s">
        <v>256</v>
      </c>
      <c r="F9" s="159">
        <v>0</v>
      </c>
      <c r="G9" s="158" t="s">
        <v>426</v>
      </c>
      <c r="H9" s="158" t="s">
        <v>258</v>
      </c>
      <c r="I9" s="159">
        <v>0</v>
      </c>
      <c r="J9" s="158" t="s">
        <v>341</v>
      </c>
      <c r="K9" s="158" t="s">
        <v>342</v>
      </c>
      <c r="L9" s="159">
        <v>0</v>
      </c>
    </row>
    <row r="10" ht="15" customHeight="1" spans="1:12">
      <c r="A10" s="158" t="s">
        <v>259</v>
      </c>
      <c r="B10" s="158" t="s">
        <v>260</v>
      </c>
      <c r="C10" s="159">
        <v>0</v>
      </c>
      <c r="D10" s="158" t="s">
        <v>261</v>
      </c>
      <c r="E10" s="158" t="s">
        <v>262</v>
      </c>
      <c r="F10" s="159">
        <v>0</v>
      </c>
      <c r="G10" s="158" t="s">
        <v>427</v>
      </c>
      <c r="H10" s="158" t="s">
        <v>264</v>
      </c>
      <c r="I10" s="159">
        <v>0</v>
      </c>
      <c r="J10" s="158" t="s">
        <v>347</v>
      </c>
      <c r="K10" s="158" t="s">
        <v>348</v>
      </c>
      <c r="L10" s="159">
        <v>0</v>
      </c>
    </row>
    <row r="11" ht="15" customHeight="1" spans="1:12">
      <c r="A11" s="158" t="s">
        <v>265</v>
      </c>
      <c r="B11" s="158" t="s">
        <v>266</v>
      </c>
      <c r="C11" s="159">
        <v>0</v>
      </c>
      <c r="D11" s="158" t="s">
        <v>267</v>
      </c>
      <c r="E11" s="158" t="s">
        <v>268</v>
      </c>
      <c r="F11" s="159">
        <v>0</v>
      </c>
      <c r="G11" s="158" t="s">
        <v>428</v>
      </c>
      <c r="H11" s="158" t="s">
        <v>270</v>
      </c>
      <c r="I11" s="159">
        <v>0</v>
      </c>
      <c r="J11" s="158" t="s">
        <v>353</v>
      </c>
      <c r="K11" s="158" t="s">
        <v>354</v>
      </c>
      <c r="L11" s="159">
        <v>0</v>
      </c>
    </row>
    <row r="12" ht="15" customHeight="1" spans="1:12">
      <c r="A12" s="158" t="s">
        <v>271</v>
      </c>
      <c r="B12" s="158" t="s">
        <v>272</v>
      </c>
      <c r="C12" s="159">
        <v>0</v>
      </c>
      <c r="D12" s="158" t="s">
        <v>273</v>
      </c>
      <c r="E12" s="158" t="s">
        <v>274</v>
      </c>
      <c r="F12" s="159">
        <v>0</v>
      </c>
      <c r="G12" s="158" t="s">
        <v>429</v>
      </c>
      <c r="H12" s="158" t="s">
        <v>276</v>
      </c>
      <c r="I12" s="159">
        <v>0</v>
      </c>
      <c r="J12" s="158" t="s">
        <v>359</v>
      </c>
      <c r="K12" s="158" t="s">
        <v>360</v>
      </c>
      <c r="L12" s="159">
        <v>0</v>
      </c>
    </row>
    <row r="13" ht="15" customHeight="1" spans="1:12">
      <c r="A13" s="158" t="s">
        <v>277</v>
      </c>
      <c r="B13" s="158" t="s">
        <v>278</v>
      </c>
      <c r="C13" s="159">
        <v>0</v>
      </c>
      <c r="D13" s="158" t="s">
        <v>279</v>
      </c>
      <c r="E13" s="158" t="s">
        <v>280</v>
      </c>
      <c r="F13" s="159">
        <v>17388</v>
      </c>
      <c r="G13" s="158" t="s">
        <v>430</v>
      </c>
      <c r="H13" s="158" t="s">
        <v>282</v>
      </c>
      <c r="I13" s="159">
        <v>0</v>
      </c>
      <c r="J13" s="158" t="s">
        <v>365</v>
      </c>
      <c r="K13" s="158" t="s">
        <v>366</v>
      </c>
      <c r="L13" s="159">
        <v>0</v>
      </c>
    </row>
    <row r="14" ht="15" customHeight="1" spans="1:12">
      <c r="A14" s="158" t="s">
        <v>283</v>
      </c>
      <c r="B14" s="158" t="s">
        <v>284</v>
      </c>
      <c r="C14" s="159">
        <v>0</v>
      </c>
      <c r="D14" s="158" t="s">
        <v>285</v>
      </c>
      <c r="E14" s="158" t="s">
        <v>286</v>
      </c>
      <c r="F14" s="159">
        <v>0</v>
      </c>
      <c r="G14" s="158" t="s">
        <v>431</v>
      </c>
      <c r="H14" s="158" t="s">
        <v>312</v>
      </c>
      <c r="I14" s="159">
        <v>0</v>
      </c>
      <c r="J14" s="158" t="s">
        <v>371</v>
      </c>
      <c r="K14" s="158" t="s">
        <v>372</v>
      </c>
      <c r="L14" s="159">
        <v>0</v>
      </c>
    </row>
    <row r="15" ht="15" customHeight="1" spans="1:12">
      <c r="A15" s="158" t="s">
        <v>289</v>
      </c>
      <c r="B15" s="158" t="s">
        <v>290</v>
      </c>
      <c r="C15" s="159">
        <v>0</v>
      </c>
      <c r="D15" s="158" t="s">
        <v>291</v>
      </c>
      <c r="E15" s="158" t="s">
        <v>292</v>
      </c>
      <c r="F15" s="159">
        <v>0</v>
      </c>
      <c r="G15" s="158" t="s">
        <v>432</v>
      </c>
      <c r="H15" s="158" t="s">
        <v>318</v>
      </c>
      <c r="I15" s="159">
        <v>0</v>
      </c>
      <c r="J15" s="158" t="s">
        <v>433</v>
      </c>
      <c r="K15" s="158" t="s">
        <v>434</v>
      </c>
      <c r="L15" s="159">
        <v>0</v>
      </c>
    </row>
    <row r="16" ht="15" customHeight="1" spans="1:12">
      <c r="A16" s="158" t="s">
        <v>295</v>
      </c>
      <c r="B16" s="158" t="s">
        <v>296</v>
      </c>
      <c r="C16" s="159">
        <v>0</v>
      </c>
      <c r="D16" s="158" t="s">
        <v>297</v>
      </c>
      <c r="E16" s="158" t="s">
        <v>298</v>
      </c>
      <c r="F16" s="159">
        <v>25357</v>
      </c>
      <c r="G16" s="158" t="s">
        <v>435</v>
      </c>
      <c r="H16" s="158" t="s">
        <v>324</v>
      </c>
      <c r="I16" s="159">
        <v>0</v>
      </c>
      <c r="J16" s="158" t="s">
        <v>436</v>
      </c>
      <c r="K16" s="158" t="s">
        <v>437</v>
      </c>
      <c r="L16" s="159">
        <v>0</v>
      </c>
    </row>
    <row r="17" ht="15" customHeight="1" spans="1:12">
      <c r="A17" s="158" t="s">
        <v>301</v>
      </c>
      <c r="B17" s="158" t="s">
        <v>302</v>
      </c>
      <c r="C17" s="159">
        <v>0</v>
      </c>
      <c r="D17" s="158" t="s">
        <v>303</v>
      </c>
      <c r="E17" s="158" t="s">
        <v>304</v>
      </c>
      <c r="F17" s="159">
        <v>0</v>
      </c>
      <c r="G17" s="158" t="s">
        <v>438</v>
      </c>
      <c r="H17" s="158" t="s">
        <v>330</v>
      </c>
      <c r="I17" s="159">
        <v>0</v>
      </c>
      <c r="J17" s="158" t="s">
        <v>439</v>
      </c>
      <c r="K17" s="158" t="s">
        <v>440</v>
      </c>
      <c r="L17" s="159">
        <v>0</v>
      </c>
    </row>
    <row r="18" ht="15" customHeight="1" spans="1:12">
      <c r="A18" s="158" t="s">
        <v>307</v>
      </c>
      <c r="B18" s="158" t="s">
        <v>308</v>
      </c>
      <c r="C18" s="159">
        <v>0</v>
      </c>
      <c r="D18" s="158" t="s">
        <v>309</v>
      </c>
      <c r="E18" s="158" t="s">
        <v>310</v>
      </c>
      <c r="F18" s="159">
        <v>545130.34</v>
      </c>
      <c r="G18" s="158" t="s">
        <v>441</v>
      </c>
      <c r="H18" s="158" t="s">
        <v>442</v>
      </c>
      <c r="I18" s="159">
        <v>0</v>
      </c>
      <c r="J18" s="158" t="s">
        <v>443</v>
      </c>
      <c r="K18" s="158" t="s">
        <v>444</v>
      </c>
      <c r="L18" s="159">
        <v>0</v>
      </c>
    </row>
    <row r="19" ht="15" customHeight="1" spans="1:12">
      <c r="A19" s="158" t="s">
        <v>313</v>
      </c>
      <c r="B19" s="158" t="s">
        <v>314</v>
      </c>
      <c r="C19" s="159">
        <v>0</v>
      </c>
      <c r="D19" s="158" t="s">
        <v>315</v>
      </c>
      <c r="E19" s="158" t="s">
        <v>316</v>
      </c>
      <c r="F19" s="159">
        <v>0</v>
      </c>
      <c r="G19" s="158" t="s">
        <v>239</v>
      </c>
      <c r="H19" s="158" t="s">
        <v>240</v>
      </c>
      <c r="I19" s="159">
        <v>0</v>
      </c>
      <c r="J19" s="158" t="s">
        <v>377</v>
      </c>
      <c r="K19" s="158" t="s">
        <v>173</v>
      </c>
      <c r="L19" s="159">
        <v>0</v>
      </c>
    </row>
    <row r="20" ht="15" customHeight="1" spans="1:12">
      <c r="A20" s="158" t="s">
        <v>319</v>
      </c>
      <c r="B20" s="158" t="s">
        <v>320</v>
      </c>
      <c r="C20" s="159">
        <v>586290.03</v>
      </c>
      <c r="D20" s="158" t="s">
        <v>321</v>
      </c>
      <c r="E20" s="158" t="s">
        <v>322</v>
      </c>
      <c r="F20" s="159">
        <v>0</v>
      </c>
      <c r="G20" s="158" t="s">
        <v>245</v>
      </c>
      <c r="H20" s="158" t="s">
        <v>246</v>
      </c>
      <c r="I20" s="159">
        <v>0</v>
      </c>
      <c r="J20" s="158" t="s">
        <v>382</v>
      </c>
      <c r="K20" s="158" t="s">
        <v>383</v>
      </c>
      <c r="L20" s="159">
        <v>0</v>
      </c>
    </row>
    <row r="21" ht="15" customHeight="1" spans="1:12">
      <c r="A21" s="158" t="s">
        <v>325</v>
      </c>
      <c r="B21" s="158" t="s">
        <v>326</v>
      </c>
      <c r="C21" s="159">
        <v>0</v>
      </c>
      <c r="D21" s="158" t="s">
        <v>327</v>
      </c>
      <c r="E21" s="158" t="s">
        <v>328</v>
      </c>
      <c r="F21" s="159">
        <v>0</v>
      </c>
      <c r="G21" s="158" t="s">
        <v>251</v>
      </c>
      <c r="H21" s="158" t="s">
        <v>252</v>
      </c>
      <c r="I21" s="159">
        <v>0</v>
      </c>
      <c r="J21" s="158" t="s">
        <v>388</v>
      </c>
      <c r="K21" s="158" t="s">
        <v>389</v>
      </c>
      <c r="L21" s="159">
        <v>0</v>
      </c>
    </row>
    <row r="22" ht="15" customHeight="1" spans="1:12">
      <c r="A22" s="158" t="s">
        <v>331</v>
      </c>
      <c r="B22" s="158" t="s">
        <v>332</v>
      </c>
      <c r="C22" s="159">
        <v>0</v>
      </c>
      <c r="D22" s="158" t="s">
        <v>333</v>
      </c>
      <c r="E22" s="158" t="s">
        <v>334</v>
      </c>
      <c r="F22" s="159">
        <v>0</v>
      </c>
      <c r="G22" s="158" t="s">
        <v>257</v>
      </c>
      <c r="H22" s="158" t="s">
        <v>258</v>
      </c>
      <c r="I22" s="159">
        <v>0</v>
      </c>
      <c r="J22" s="158" t="s">
        <v>394</v>
      </c>
      <c r="K22" s="158" t="s">
        <v>395</v>
      </c>
      <c r="L22" s="159">
        <v>0</v>
      </c>
    </row>
    <row r="23" ht="15" customHeight="1" spans="1:12">
      <c r="A23" s="158" t="s">
        <v>337</v>
      </c>
      <c r="B23" s="158" t="s">
        <v>338</v>
      </c>
      <c r="C23" s="159">
        <v>0</v>
      </c>
      <c r="D23" s="158" t="s">
        <v>339</v>
      </c>
      <c r="E23" s="158" t="s">
        <v>340</v>
      </c>
      <c r="F23" s="159">
        <v>0</v>
      </c>
      <c r="G23" s="158" t="s">
        <v>263</v>
      </c>
      <c r="H23" s="158" t="s">
        <v>264</v>
      </c>
      <c r="I23" s="159">
        <v>0</v>
      </c>
      <c r="J23" s="158" t="s">
        <v>398</v>
      </c>
      <c r="K23" s="158" t="s">
        <v>399</v>
      </c>
      <c r="L23" s="159">
        <v>0</v>
      </c>
    </row>
    <row r="24" ht="15" customHeight="1" spans="1:12">
      <c r="A24" s="158" t="s">
        <v>343</v>
      </c>
      <c r="B24" s="158" t="s">
        <v>344</v>
      </c>
      <c r="C24" s="159">
        <v>0</v>
      </c>
      <c r="D24" s="158" t="s">
        <v>345</v>
      </c>
      <c r="E24" s="158" t="s">
        <v>346</v>
      </c>
      <c r="F24" s="159">
        <v>0</v>
      </c>
      <c r="G24" s="158" t="s">
        <v>269</v>
      </c>
      <c r="H24" s="158" t="s">
        <v>270</v>
      </c>
      <c r="I24" s="159">
        <v>0</v>
      </c>
      <c r="J24" s="158" t="s">
        <v>402</v>
      </c>
      <c r="K24" s="158" t="s">
        <v>403</v>
      </c>
      <c r="L24" s="159">
        <v>0</v>
      </c>
    </row>
    <row r="25" ht="15" customHeight="1" spans="1:12">
      <c r="A25" s="158" t="s">
        <v>349</v>
      </c>
      <c r="B25" s="158" t="s">
        <v>350</v>
      </c>
      <c r="C25" s="159">
        <v>294115.03</v>
      </c>
      <c r="D25" s="158" t="s">
        <v>351</v>
      </c>
      <c r="E25" s="158" t="s">
        <v>352</v>
      </c>
      <c r="F25" s="159">
        <v>0</v>
      </c>
      <c r="G25" s="158" t="s">
        <v>275</v>
      </c>
      <c r="H25" s="158" t="s">
        <v>276</v>
      </c>
      <c r="I25" s="159">
        <v>0</v>
      </c>
      <c r="J25" s="158"/>
      <c r="K25" s="158"/>
      <c r="L25" s="157"/>
    </row>
    <row r="26" ht="15" customHeight="1" spans="1:12">
      <c r="A26" s="158" t="s">
        <v>355</v>
      </c>
      <c r="B26" s="158" t="s">
        <v>356</v>
      </c>
      <c r="C26" s="159">
        <v>0</v>
      </c>
      <c r="D26" s="158" t="s">
        <v>357</v>
      </c>
      <c r="E26" s="158" t="s">
        <v>358</v>
      </c>
      <c r="F26" s="159">
        <v>500</v>
      </c>
      <c r="G26" s="158" t="s">
        <v>281</v>
      </c>
      <c r="H26" s="158" t="s">
        <v>282</v>
      </c>
      <c r="I26" s="159">
        <v>0</v>
      </c>
      <c r="J26" s="158"/>
      <c r="K26" s="158"/>
      <c r="L26" s="157"/>
    </row>
    <row r="27" ht="15" customHeight="1" spans="1:12">
      <c r="A27" s="158" t="s">
        <v>361</v>
      </c>
      <c r="B27" s="158" t="s">
        <v>362</v>
      </c>
      <c r="C27" s="159">
        <v>0</v>
      </c>
      <c r="D27" s="158" t="s">
        <v>363</v>
      </c>
      <c r="E27" s="158" t="s">
        <v>364</v>
      </c>
      <c r="F27" s="159">
        <v>0</v>
      </c>
      <c r="G27" s="158" t="s">
        <v>287</v>
      </c>
      <c r="H27" s="158" t="s">
        <v>288</v>
      </c>
      <c r="I27" s="159">
        <v>0</v>
      </c>
      <c r="J27" s="158"/>
      <c r="K27" s="158"/>
      <c r="L27" s="157"/>
    </row>
    <row r="28" ht="15" customHeight="1" spans="1:12">
      <c r="A28" s="158" t="s">
        <v>367</v>
      </c>
      <c r="B28" s="158" t="s">
        <v>368</v>
      </c>
      <c r="C28" s="159">
        <v>288175</v>
      </c>
      <c r="D28" s="158" t="s">
        <v>369</v>
      </c>
      <c r="E28" s="158" t="s">
        <v>370</v>
      </c>
      <c r="F28" s="159">
        <v>0</v>
      </c>
      <c r="G28" s="158" t="s">
        <v>293</v>
      </c>
      <c r="H28" s="158" t="s">
        <v>294</v>
      </c>
      <c r="I28" s="159">
        <v>0</v>
      </c>
      <c r="J28" s="158"/>
      <c r="K28" s="158"/>
      <c r="L28" s="157"/>
    </row>
    <row r="29" ht="15" customHeight="1" spans="1:12">
      <c r="A29" s="158" t="s">
        <v>373</v>
      </c>
      <c r="B29" s="158" t="s">
        <v>374</v>
      </c>
      <c r="C29" s="159">
        <v>4000</v>
      </c>
      <c r="D29" s="158" t="s">
        <v>375</v>
      </c>
      <c r="E29" s="158" t="s">
        <v>376</v>
      </c>
      <c r="F29" s="159">
        <v>0</v>
      </c>
      <c r="G29" s="158" t="s">
        <v>299</v>
      </c>
      <c r="H29" s="158" t="s">
        <v>300</v>
      </c>
      <c r="I29" s="159">
        <v>0</v>
      </c>
      <c r="J29" s="158"/>
      <c r="K29" s="158"/>
      <c r="L29" s="157"/>
    </row>
    <row r="30" ht="15" customHeight="1" spans="1:12">
      <c r="A30" s="158" t="s">
        <v>378</v>
      </c>
      <c r="B30" s="158" t="s">
        <v>379</v>
      </c>
      <c r="C30" s="159">
        <v>0</v>
      </c>
      <c r="D30" s="158" t="s">
        <v>380</v>
      </c>
      <c r="E30" s="158" t="s">
        <v>381</v>
      </c>
      <c r="F30" s="159">
        <v>0</v>
      </c>
      <c r="G30" s="158" t="s">
        <v>305</v>
      </c>
      <c r="H30" s="158" t="s">
        <v>306</v>
      </c>
      <c r="I30" s="159">
        <v>0</v>
      </c>
      <c r="J30" s="158"/>
      <c r="K30" s="158"/>
      <c r="L30" s="157"/>
    </row>
    <row r="31" ht="15" customHeight="1" spans="1:12">
      <c r="A31" s="158" t="s">
        <v>384</v>
      </c>
      <c r="B31" s="158" t="s">
        <v>385</v>
      </c>
      <c r="C31" s="159">
        <v>0</v>
      </c>
      <c r="D31" s="158" t="s">
        <v>386</v>
      </c>
      <c r="E31" s="158" t="s">
        <v>387</v>
      </c>
      <c r="F31" s="159">
        <v>0</v>
      </c>
      <c r="G31" s="158" t="s">
        <v>311</v>
      </c>
      <c r="H31" s="158" t="s">
        <v>312</v>
      </c>
      <c r="I31" s="159">
        <v>0</v>
      </c>
      <c r="J31" s="158"/>
      <c r="K31" s="158"/>
      <c r="L31" s="157"/>
    </row>
    <row r="32" ht="15" customHeight="1" spans="1:12">
      <c r="A32" s="158" t="s">
        <v>390</v>
      </c>
      <c r="B32" s="158" t="s">
        <v>445</v>
      </c>
      <c r="C32" s="159">
        <v>0</v>
      </c>
      <c r="D32" s="158" t="s">
        <v>392</v>
      </c>
      <c r="E32" s="158" t="s">
        <v>393</v>
      </c>
      <c r="F32" s="159">
        <v>0</v>
      </c>
      <c r="G32" s="158" t="s">
        <v>317</v>
      </c>
      <c r="H32" s="158" t="s">
        <v>318</v>
      </c>
      <c r="I32" s="159">
        <v>0</v>
      </c>
      <c r="J32" s="158"/>
      <c r="K32" s="158"/>
      <c r="L32" s="157"/>
    </row>
    <row r="33" ht="15" customHeight="1" spans="1:12">
      <c r="A33" s="158"/>
      <c r="B33" s="158"/>
      <c r="C33" s="157"/>
      <c r="D33" s="158" t="s">
        <v>396</v>
      </c>
      <c r="E33" s="158" t="s">
        <v>397</v>
      </c>
      <c r="F33" s="159">
        <v>10067.2</v>
      </c>
      <c r="G33" s="158" t="s">
        <v>323</v>
      </c>
      <c r="H33" s="158" t="s">
        <v>324</v>
      </c>
      <c r="I33" s="159">
        <v>0</v>
      </c>
      <c r="J33" s="158"/>
      <c r="K33" s="158"/>
      <c r="L33" s="157"/>
    </row>
    <row r="34" ht="15" customHeight="1" spans="1:12">
      <c r="A34" s="158"/>
      <c r="B34" s="158"/>
      <c r="C34" s="157"/>
      <c r="D34" s="158" t="s">
        <v>400</v>
      </c>
      <c r="E34" s="158" t="s">
        <v>401</v>
      </c>
      <c r="F34" s="159">
        <v>0</v>
      </c>
      <c r="G34" s="158" t="s">
        <v>329</v>
      </c>
      <c r="H34" s="158" t="s">
        <v>330</v>
      </c>
      <c r="I34" s="159">
        <v>0</v>
      </c>
      <c r="J34" s="158"/>
      <c r="K34" s="158"/>
      <c r="L34" s="157"/>
    </row>
    <row r="35" ht="15" customHeight="1" spans="1:12">
      <c r="A35" s="158"/>
      <c r="B35" s="158"/>
      <c r="C35" s="157"/>
      <c r="D35" s="158" t="s">
        <v>404</v>
      </c>
      <c r="E35" s="158" t="s">
        <v>405</v>
      </c>
      <c r="F35" s="159">
        <v>0</v>
      </c>
      <c r="G35" s="158" t="s">
        <v>335</v>
      </c>
      <c r="H35" s="158" t="s">
        <v>336</v>
      </c>
      <c r="I35" s="159">
        <v>0</v>
      </c>
      <c r="J35" s="158"/>
      <c r="K35" s="158"/>
      <c r="L35" s="157"/>
    </row>
    <row r="36" ht="15" customHeight="1" spans="1:12">
      <c r="A36" s="158"/>
      <c r="B36" s="158"/>
      <c r="C36" s="157"/>
      <c r="D36" s="158" t="s">
        <v>406</v>
      </c>
      <c r="E36" s="158" t="s">
        <v>407</v>
      </c>
      <c r="F36" s="159">
        <v>0</v>
      </c>
      <c r="G36" s="158"/>
      <c r="H36" s="158"/>
      <c r="I36" s="157"/>
      <c r="J36" s="158"/>
      <c r="K36" s="158"/>
      <c r="L36" s="157"/>
    </row>
    <row r="37" ht="15" customHeight="1" spans="1:12">
      <c r="A37" s="158"/>
      <c r="B37" s="158"/>
      <c r="C37" s="157"/>
      <c r="D37" s="158" t="s">
        <v>408</v>
      </c>
      <c r="E37" s="158" t="s">
        <v>409</v>
      </c>
      <c r="F37" s="159">
        <v>0</v>
      </c>
      <c r="G37" s="158"/>
      <c r="H37" s="158"/>
      <c r="I37" s="157"/>
      <c r="J37" s="158"/>
      <c r="K37" s="158"/>
      <c r="L37" s="157"/>
    </row>
    <row r="38" ht="15" customHeight="1" spans="1:12">
      <c r="A38" s="158"/>
      <c r="B38" s="158"/>
      <c r="C38" s="157"/>
      <c r="D38" s="158" t="s">
        <v>410</v>
      </c>
      <c r="E38" s="158" t="s">
        <v>411</v>
      </c>
      <c r="F38" s="159">
        <v>0</v>
      </c>
      <c r="G38" s="158"/>
      <c r="H38" s="158"/>
      <c r="I38" s="157"/>
      <c r="J38" s="158"/>
      <c r="K38" s="158"/>
      <c r="L38" s="157"/>
    </row>
    <row r="39" ht="15" customHeight="1" spans="1:12">
      <c r="A39" s="158" t="s">
        <v>446</v>
      </c>
      <c r="B39" s="158"/>
      <c r="C39" s="158"/>
      <c r="D39" s="158"/>
      <c r="E39" s="158"/>
      <c r="F39" s="158"/>
      <c r="G39" s="158"/>
      <c r="H39" s="158"/>
      <c r="I39" s="158"/>
      <c r="J39" s="158"/>
      <c r="K39" s="158"/>
      <c r="L39" s="15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3.5"/>
  <cols>
    <col min="1" max="3" width="2.775" style="2" customWidth="1"/>
    <col min="4" max="4" width="32.775" style="2" customWidth="1"/>
    <col min="5" max="8" width="14" style="2" customWidth="1"/>
    <col min="9" max="10" width="15" style="2" customWidth="1"/>
    <col min="11" max="11" width="14" style="2" customWidth="1"/>
    <col min="12" max="13" width="15" style="2" customWidth="1"/>
    <col min="14" max="17" width="14" style="2" customWidth="1"/>
    <col min="18" max="19" width="15" style="2" customWidth="1"/>
    <col min="20" max="20" width="14" style="2" customWidth="1"/>
    <col min="21" max="16384" width="9" style="2"/>
  </cols>
  <sheetData>
    <row r="1" ht="27" spans="10:10">
      <c r="J1" s="165" t="s">
        <v>447</v>
      </c>
    </row>
    <row r="2" ht="14.25" spans="20:20">
      <c r="T2" s="156" t="s">
        <v>448</v>
      </c>
    </row>
    <row r="3" ht="14.25" spans="1:20">
      <c r="A3" s="156" t="s">
        <v>2</v>
      </c>
      <c r="T3" s="156" t="s">
        <v>3</v>
      </c>
    </row>
    <row r="4" ht="19.5" customHeight="1" spans="1:20">
      <c r="A4" s="162" t="s">
        <v>6</v>
      </c>
      <c r="B4" s="162"/>
      <c r="C4" s="162"/>
      <c r="D4" s="162"/>
      <c r="E4" s="162" t="s">
        <v>210</v>
      </c>
      <c r="F4" s="162"/>
      <c r="G4" s="162"/>
      <c r="H4" s="162" t="s">
        <v>211</v>
      </c>
      <c r="I4" s="162"/>
      <c r="J4" s="162"/>
      <c r="K4" s="162" t="s">
        <v>212</v>
      </c>
      <c r="L4" s="162"/>
      <c r="M4" s="162"/>
      <c r="N4" s="162"/>
      <c r="O4" s="162"/>
      <c r="P4" s="162" t="s">
        <v>107</v>
      </c>
      <c r="Q4" s="162"/>
      <c r="R4" s="162"/>
      <c r="S4" s="162"/>
      <c r="T4" s="162"/>
    </row>
    <row r="5" ht="19.5" customHeight="1" spans="1:20">
      <c r="A5" s="162" t="s">
        <v>122</v>
      </c>
      <c r="B5" s="162"/>
      <c r="C5" s="162"/>
      <c r="D5" s="162" t="s">
        <v>123</v>
      </c>
      <c r="E5" s="162" t="s">
        <v>129</v>
      </c>
      <c r="F5" s="162" t="s">
        <v>213</v>
      </c>
      <c r="G5" s="162" t="s">
        <v>214</v>
      </c>
      <c r="H5" s="162" t="s">
        <v>129</v>
      </c>
      <c r="I5" s="162" t="s">
        <v>181</v>
      </c>
      <c r="J5" s="162" t="s">
        <v>182</v>
      </c>
      <c r="K5" s="162" t="s">
        <v>129</v>
      </c>
      <c r="L5" s="162" t="s">
        <v>181</v>
      </c>
      <c r="M5" s="162"/>
      <c r="N5" s="162" t="s">
        <v>181</v>
      </c>
      <c r="O5" s="162" t="s">
        <v>182</v>
      </c>
      <c r="P5" s="162" t="s">
        <v>129</v>
      </c>
      <c r="Q5" s="162" t="s">
        <v>213</v>
      </c>
      <c r="R5" s="162" t="s">
        <v>214</v>
      </c>
      <c r="S5" s="162" t="s">
        <v>214</v>
      </c>
      <c r="T5" s="162"/>
    </row>
    <row r="6" ht="19.5" customHeight="1" spans="1:20">
      <c r="A6" s="162"/>
      <c r="B6" s="162"/>
      <c r="C6" s="162"/>
      <c r="D6" s="162"/>
      <c r="E6" s="162"/>
      <c r="F6" s="162"/>
      <c r="G6" s="162" t="s">
        <v>124</v>
      </c>
      <c r="H6" s="162"/>
      <c r="I6" s="162"/>
      <c r="J6" s="162" t="s">
        <v>124</v>
      </c>
      <c r="K6" s="162"/>
      <c r="L6" s="162" t="s">
        <v>124</v>
      </c>
      <c r="M6" s="162" t="s">
        <v>216</v>
      </c>
      <c r="N6" s="162" t="s">
        <v>215</v>
      </c>
      <c r="O6" s="162" t="s">
        <v>124</v>
      </c>
      <c r="P6" s="162"/>
      <c r="Q6" s="162"/>
      <c r="R6" s="162" t="s">
        <v>124</v>
      </c>
      <c r="S6" s="162" t="s">
        <v>217</v>
      </c>
      <c r="T6" s="162" t="s">
        <v>218</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7" t="s">
        <v>11</v>
      </c>
      <c r="F8" s="157" t="s">
        <v>12</v>
      </c>
      <c r="G8" s="157" t="s">
        <v>20</v>
      </c>
      <c r="H8" s="157" t="s">
        <v>24</v>
      </c>
      <c r="I8" s="157" t="s">
        <v>28</v>
      </c>
      <c r="J8" s="157" t="s">
        <v>32</v>
      </c>
      <c r="K8" s="157" t="s">
        <v>36</v>
      </c>
      <c r="L8" s="157" t="s">
        <v>40</v>
      </c>
      <c r="M8" s="157" t="s">
        <v>43</v>
      </c>
      <c r="N8" s="157" t="s">
        <v>46</v>
      </c>
      <c r="O8" s="157" t="s">
        <v>49</v>
      </c>
      <c r="P8" s="157" t="s">
        <v>52</v>
      </c>
      <c r="Q8" s="157" t="s">
        <v>55</v>
      </c>
      <c r="R8" s="157" t="s">
        <v>58</v>
      </c>
      <c r="S8" s="157" t="s">
        <v>61</v>
      </c>
      <c r="T8" s="157" t="s">
        <v>64</v>
      </c>
    </row>
    <row r="9" ht="19.5" customHeight="1" spans="1:20">
      <c r="A9" s="162"/>
      <c r="B9" s="162"/>
      <c r="C9" s="162"/>
      <c r="D9" s="162" t="s">
        <v>129</v>
      </c>
      <c r="E9" s="159">
        <v>0</v>
      </c>
      <c r="F9" s="159">
        <v>0</v>
      </c>
      <c r="G9" s="159">
        <v>0</v>
      </c>
      <c r="H9" s="159">
        <v>2001766.3</v>
      </c>
      <c r="I9" s="159"/>
      <c r="J9" s="159">
        <v>2001766.3</v>
      </c>
      <c r="K9" s="159">
        <v>2001766.3</v>
      </c>
      <c r="L9" s="159"/>
      <c r="M9" s="159"/>
      <c r="N9" s="159"/>
      <c r="O9" s="159">
        <v>2001766.3</v>
      </c>
      <c r="P9" s="159">
        <v>0</v>
      </c>
      <c r="Q9" s="159">
        <v>0</v>
      </c>
      <c r="R9" s="159">
        <v>0</v>
      </c>
      <c r="S9" s="159">
        <v>0</v>
      </c>
      <c r="T9" s="159">
        <v>0</v>
      </c>
    </row>
    <row r="10" ht="19.5" customHeight="1" spans="1:20">
      <c r="A10" s="158" t="s">
        <v>172</v>
      </c>
      <c r="B10" s="158"/>
      <c r="C10" s="158"/>
      <c r="D10" s="158" t="s">
        <v>173</v>
      </c>
      <c r="E10" s="159">
        <v>0</v>
      </c>
      <c r="F10" s="159">
        <v>0</v>
      </c>
      <c r="G10" s="159">
        <v>0</v>
      </c>
      <c r="H10" s="159">
        <v>2001766.3</v>
      </c>
      <c r="I10" s="159"/>
      <c r="J10" s="159">
        <v>2001766.3</v>
      </c>
      <c r="K10" s="159">
        <v>2001766.3</v>
      </c>
      <c r="L10" s="159"/>
      <c r="M10" s="159"/>
      <c r="N10" s="159"/>
      <c r="O10" s="159">
        <v>2001766.3</v>
      </c>
      <c r="P10" s="159">
        <v>0</v>
      </c>
      <c r="Q10" s="159">
        <v>0</v>
      </c>
      <c r="R10" s="159">
        <v>0</v>
      </c>
      <c r="S10" s="159">
        <v>0</v>
      </c>
      <c r="T10" s="159">
        <v>0</v>
      </c>
    </row>
    <row r="11" ht="19.5" customHeight="1" spans="1:20">
      <c r="A11" s="158" t="s">
        <v>174</v>
      </c>
      <c r="B11" s="158"/>
      <c r="C11" s="158"/>
      <c r="D11" s="158" t="s">
        <v>175</v>
      </c>
      <c r="E11" s="159">
        <v>0</v>
      </c>
      <c r="F11" s="159">
        <v>0</v>
      </c>
      <c r="G11" s="159">
        <v>0</v>
      </c>
      <c r="H11" s="159">
        <v>2001766.3</v>
      </c>
      <c r="I11" s="159"/>
      <c r="J11" s="159">
        <v>2001766.3</v>
      </c>
      <c r="K11" s="159">
        <v>2001766.3</v>
      </c>
      <c r="L11" s="159"/>
      <c r="M11" s="159"/>
      <c r="N11" s="159"/>
      <c r="O11" s="159">
        <v>2001766.3</v>
      </c>
      <c r="P11" s="159">
        <v>0</v>
      </c>
      <c r="Q11" s="159">
        <v>0</v>
      </c>
      <c r="R11" s="159">
        <v>0</v>
      </c>
      <c r="S11" s="159">
        <v>0</v>
      </c>
      <c r="T11" s="159">
        <v>0</v>
      </c>
    </row>
    <row r="12" ht="19.5" customHeight="1" spans="1:20">
      <c r="A12" s="158" t="s">
        <v>176</v>
      </c>
      <c r="B12" s="158"/>
      <c r="C12" s="158"/>
      <c r="D12" s="158" t="s">
        <v>177</v>
      </c>
      <c r="E12" s="159">
        <v>0</v>
      </c>
      <c r="F12" s="159">
        <v>0</v>
      </c>
      <c r="G12" s="159">
        <v>0</v>
      </c>
      <c r="H12" s="159">
        <v>2001766.3</v>
      </c>
      <c r="I12" s="159"/>
      <c r="J12" s="159">
        <v>2001766.3</v>
      </c>
      <c r="K12" s="159">
        <v>2001766.3</v>
      </c>
      <c r="L12" s="159"/>
      <c r="M12" s="159"/>
      <c r="N12" s="159"/>
      <c r="O12" s="159">
        <v>2001766.3</v>
      </c>
      <c r="P12" s="159">
        <v>0</v>
      </c>
      <c r="Q12" s="159">
        <v>0</v>
      </c>
      <c r="R12" s="159">
        <v>0</v>
      </c>
      <c r="S12" s="159">
        <v>0</v>
      </c>
      <c r="T12" s="159">
        <v>0</v>
      </c>
    </row>
    <row r="13" ht="19.5" customHeight="1" spans="1:20">
      <c r="A13" s="158" t="s">
        <v>449</v>
      </c>
      <c r="B13" s="158"/>
      <c r="C13" s="158"/>
      <c r="D13" s="158"/>
      <c r="E13" s="158"/>
      <c r="F13" s="158"/>
      <c r="G13" s="158"/>
      <c r="H13" s="158"/>
      <c r="I13" s="158"/>
      <c r="J13" s="158"/>
      <c r="K13" s="158"/>
      <c r="L13" s="158"/>
      <c r="M13" s="158"/>
      <c r="N13" s="158"/>
      <c r="O13" s="158"/>
      <c r="P13" s="158"/>
      <c r="Q13" s="158"/>
      <c r="R13" s="158"/>
      <c r="S13" s="158"/>
      <c r="T13" s="15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75" style="2" customWidth="1"/>
    <col min="4" max="4" width="32.775" style="2" customWidth="1"/>
    <col min="5" max="6" width="15" style="2" customWidth="1"/>
    <col min="7" max="11" width="14" style="2" customWidth="1"/>
    <col min="12" max="12" width="15" style="2" customWidth="1"/>
    <col min="13" max="16384" width="9" style="2"/>
  </cols>
  <sheetData>
    <row r="1" ht="27" spans="6:6">
      <c r="F1" s="165" t="s">
        <v>450</v>
      </c>
    </row>
    <row r="2" ht="14.25" spans="12:12">
      <c r="L2" s="156" t="s">
        <v>451</v>
      </c>
    </row>
    <row r="3" ht="14.25" spans="1:12">
      <c r="A3" s="156" t="s">
        <v>2</v>
      </c>
      <c r="L3" s="156" t="s">
        <v>3</v>
      </c>
    </row>
    <row r="4" ht="19.5" customHeight="1" spans="1:12">
      <c r="A4" s="162" t="s">
        <v>6</v>
      </c>
      <c r="B4" s="162"/>
      <c r="C4" s="162"/>
      <c r="D4" s="162"/>
      <c r="E4" s="162" t="s">
        <v>210</v>
      </c>
      <c r="F4" s="162"/>
      <c r="G4" s="162"/>
      <c r="H4" s="162" t="s">
        <v>211</v>
      </c>
      <c r="I4" s="162" t="s">
        <v>212</v>
      </c>
      <c r="J4" s="162" t="s">
        <v>107</v>
      </c>
      <c r="K4" s="162"/>
      <c r="L4" s="162"/>
    </row>
    <row r="5" ht="19.5" customHeight="1" spans="1:12">
      <c r="A5" s="162" t="s">
        <v>122</v>
      </c>
      <c r="B5" s="162"/>
      <c r="C5" s="162"/>
      <c r="D5" s="162" t="s">
        <v>123</v>
      </c>
      <c r="E5" s="162" t="s">
        <v>129</v>
      </c>
      <c r="F5" s="162" t="s">
        <v>452</v>
      </c>
      <c r="G5" s="162" t="s">
        <v>453</v>
      </c>
      <c r="H5" s="162"/>
      <c r="I5" s="162"/>
      <c r="J5" s="162" t="s">
        <v>129</v>
      </c>
      <c r="K5" s="162" t="s">
        <v>452</v>
      </c>
      <c r="L5" s="157" t="s">
        <v>453</v>
      </c>
    </row>
    <row r="6" ht="19.5" customHeight="1" spans="1:12">
      <c r="A6" s="162"/>
      <c r="B6" s="162"/>
      <c r="C6" s="162"/>
      <c r="D6" s="162"/>
      <c r="E6" s="162"/>
      <c r="F6" s="162"/>
      <c r="G6" s="162"/>
      <c r="H6" s="162"/>
      <c r="I6" s="162"/>
      <c r="J6" s="162"/>
      <c r="K6" s="162"/>
      <c r="L6" s="157" t="s">
        <v>217</v>
      </c>
    </row>
    <row r="7" ht="19.5" customHeight="1" spans="1:12">
      <c r="A7" s="162"/>
      <c r="B7" s="162"/>
      <c r="C7" s="162"/>
      <c r="D7" s="162"/>
      <c r="E7" s="162"/>
      <c r="F7" s="162"/>
      <c r="G7" s="162"/>
      <c r="H7" s="162"/>
      <c r="I7" s="162"/>
      <c r="J7" s="162"/>
      <c r="K7" s="162"/>
      <c r="L7" s="157"/>
    </row>
    <row r="8" ht="19.5" customHeight="1" spans="1:12">
      <c r="A8" s="162" t="s">
        <v>126</v>
      </c>
      <c r="B8" s="162" t="s">
        <v>127</v>
      </c>
      <c r="C8" s="162" t="s">
        <v>128</v>
      </c>
      <c r="D8" s="162" t="s">
        <v>10</v>
      </c>
      <c r="E8" s="157" t="s">
        <v>11</v>
      </c>
      <c r="F8" s="157" t="s">
        <v>12</v>
      </c>
      <c r="G8" s="157" t="s">
        <v>20</v>
      </c>
      <c r="H8" s="157" t="s">
        <v>24</v>
      </c>
      <c r="I8" s="157" t="s">
        <v>28</v>
      </c>
      <c r="J8" s="157" t="s">
        <v>32</v>
      </c>
      <c r="K8" s="157" t="s">
        <v>36</v>
      </c>
      <c r="L8" s="157" t="s">
        <v>40</v>
      </c>
    </row>
    <row r="9" ht="19.5" customHeight="1" spans="1:12">
      <c r="A9" s="162"/>
      <c r="B9" s="162"/>
      <c r="C9" s="162"/>
      <c r="D9" s="162" t="s">
        <v>129</v>
      </c>
      <c r="E9" s="159"/>
      <c r="F9" s="159"/>
      <c r="G9" s="159"/>
      <c r="H9" s="159"/>
      <c r="I9" s="159"/>
      <c r="J9" s="159"/>
      <c r="K9" s="159"/>
      <c r="L9" s="159"/>
    </row>
    <row r="10" ht="19.5" customHeight="1" spans="1:12">
      <c r="A10" s="158" t="s">
        <v>454</v>
      </c>
      <c r="B10" s="158"/>
      <c r="C10" s="158"/>
      <c r="D10" s="158"/>
      <c r="E10" s="159"/>
      <c r="F10" s="159"/>
      <c r="G10" s="159"/>
      <c r="H10" s="159"/>
      <c r="I10" s="159"/>
      <c r="J10" s="159"/>
      <c r="K10" s="159"/>
      <c r="L10" s="159"/>
    </row>
    <row r="11" ht="19.5" customHeight="1" spans="1:12">
      <c r="A11" s="158" t="s">
        <v>455</v>
      </c>
      <c r="B11" s="158"/>
      <c r="C11" s="158"/>
      <c r="D11" s="158"/>
      <c r="E11" s="158"/>
      <c r="F11" s="158"/>
      <c r="G11" s="158"/>
      <c r="H11" s="158"/>
      <c r="I11" s="158"/>
      <c r="J11" s="158"/>
      <c r="K11" s="158"/>
      <c r="L11" s="158"/>
    </row>
    <row r="12" spans="1:1">
      <c r="A12" s="2" t="s">
        <v>456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项目支出绩效自评表（项目1）</vt:lpstr>
      <vt:lpstr>GK13 项目支出绩效自评表（项目2）</vt:lpstr>
      <vt:lpstr>GK13 项目支出绩效自评表（项目3）</vt:lpstr>
      <vt:lpstr>GK13 项目支出绩效自评表（项目4）</vt:lpstr>
      <vt:lpstr>GK13 项目支出绩效自评表（项目5）</vt:lpstr>
      <vt:lpstr>GK13 项目支出绩效自评表（项目6）</vt:lpstr>
      <vt:lpstr>GK13 项目支出绩效自评表（项目7）</vt:lpstr>
      <vt:lpstr>GK13 项目支出绩效自评表（项目8）</vt:lpstr>
      <vt:lpstr>GK13 项目支出绩效自评表（项目9）</vt:lpstr>
      <vt:lpstr>GK13 项目支出绩效自评表（项目10）</vt:lpstr>
      <vt:lpstr>GK13 项目支出绩效自评表（项目11）</vt:lpstr>
      <vt:lpstr>GK13 项目支出绩效自评表（项目12）</vt:lpstr>
      <vt:lpstr>GK13 项目支出绩效自评表（项目13）</vt:lpstr>
      <vt:lpstr>GK13 项目支出绩效自评表（项目14）</vt:lpstr>
      <vt:lpstr>GK13 项目支出绩效自评表（项目15）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卯刘跃</cp:lastModifiedBy>
  <dcterms:created xsi:type="dcterms:W3CDTF">2024-07-16T01:11:00Z</dcterms:created>
  <dcterms:modified xsi:type="dcterms:W3CDTF">2024-11-15T09:34:14Z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994F23D8A53349E3B0131445B2DA8528_12</vt:lpwstr>
  </property>
  <property fmtid="{D5CDD505-2E9C-101B-9397-08002B2CF9AE}" pid="3" name="KSOProductBuildVer">
    <vt:lpwstr>2052-12.1.0.18345</vt:lpwstr>
  </property>
</Properties>
</file>